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730" firstSheet="1" activeTab="4"/>
  </bookViews>
  <sheets>
    <sheet name="бакалаври по 30 кредитів" sheetId="1" r:id="rId1"/>
    <sheet name="Баки н.п.1-2к." sheetId="2" r:id="rId2"/>
    <sheet name="по30-31кр." sheetId="3" r:id="rId3"/>
    <sheet name="30-30" sheetId="4" r:id="rId4"/>
    <sheet name="Навч план.07-08 Бакалавр" sheetId="5" r:id="rId5"/>
  </sheets>
  <definedNames>
    <definedName name="_xlnm.Print_Area" localSheetId="3">'30-30'!$A$1:$AR$127</definedName>
    <definedName name="_xlnm.Print_Area" localSheetId="0">'бакалаври по 30 кредитів'!$A$1:$AS$140</definedName>
    <definedName name="_xlnm.Print_Area" localSheetId="2">'по30-31кр.'!$A$1:$AS$136</definedName>
  </definedNames>
  <calcPr fullCalcOnLoad="1"/>
</workbook>
</file>

<file path=xl/sharedStrings.xml><?xml version="1.0" encoding="utf-8"?>
<sst xmlns="http://schemas.openxmlformats.org/spreadsheetml/2006/main" count="1053" uniqueCount="398">
  <si>
    <t>ЗАТВЕРДЖУЮ</t>
  </si>
  <si>
    <t>№ п/п</t>
  </si>
  <si>
    <t>Найменування дисциплін</t>
  </si>
  <si>
    <t>Всього</t>
  </si>
  <si>
    <t>Самостійна робота студентів</t>
  </si>
  <si>
    <t>Годин</t>
  </si>
  <si>
    <t>Курсових робіт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</si>
  <si>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</si>
  <si>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</si>
  <si>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</si>
  <si>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</si>
  <si>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</si>
  <si>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</si>
  <si>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</si>
  <si>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</si>
  <si>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Лекції</t>
  </si>
  <si>
    <t>18 тижнів</t>
  </si>
  <si>
    <t>Кількість</t>
  </si>
  <si>
    <t>Заліків</t>
  </si>
  <si>
    <t>Курсових проектів</t>
  </si>
  <si>
    <t>Практики</t>
  </si>
  <si>
    <t>Державна атестація</t>
  </si>
  <si>
    <t>№</t>
  </si>
  <si>
    <t>Вид практики</t>
  </si>
  <si>
    <t>Семестр</t>
  </si>
  <si>
    <t>Форма державної атестації</t>
  </si>
  <si>
    <t>(підпис)</t>
  </si>
  <si>
    <t>(П.І.Б.)</t>
  </si>
  <si>
    <t>Термін проведення</t>
  </si>
  <si>
    <t>Декан факультету (директор інституту)</t>
  </si>
  <si>
    <t>/</t>
  </si>
  <si>
    <t xml:space="preserve">Завідувач кафедри  </t>
  </si>
  <si>
    <t>Начальник навчального відділу</t>
  </si>
  <si>
    <t xml:space="preserve">Форма навчання </t>
  </si>
  <si>
    <t>денна</t>
  </si>
  <si>
    <t>Термін навчання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</si>
  <si>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</si>
  <si>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</si>
  <si>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</si>
  <si>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</si>
  <si>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</si>
  <si>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</si>
  <si>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</si>
  <si>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</si>
  <si>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</si>
  <si>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</si>
  <si>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</si>
  <si>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</si>
  <si>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</si>
  <si>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</si>
  <si>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Кані-кули</t>
  </si>
  <si>
    <t>І</t>
  </si>
  <si>
    <t>ІІ</t>
  </si>
  <si>
    <t>ІІІ</t>
  </si>
  <si>
    <t>IV</t>
  </si>
  <si>
    <t>НАВЧАЛЬНИЙ   ПЛАН</t>
  </si>
  <si>
    <t>Позначення:</t>
  </si>
  <si>
    <t>Теор. навч.</t>
  </si>
  <si>
    <t>Екзам. сесія</t>
  </si>
  <si>
    <t>Канікули</t>
  </si>
  <si>
    <t>ІІІ. План навчального процесу</t>
  </si>
  <si>
    <t>Екз. сес.</t>
  </si>
  <si>
    <t>Ректор НТУУ "КПІ"</t>
  </si>
  <si>
    <t>К</t>
  </si>
  <si>
    <t>ІІ. Бюджет часу (у тижнях)</t>
  </si>
  <si>
    <t>Е</t>
  </si>
  <si>
    <t>П</t>
  </si>
  <si>
    <t>Факультет (інститут)</t>
  </si>
  <si>
    <t>Начальник навчально-методичного</t>
  </si>
  <si>
    <t>управління</t>
  </si>
  <si>
    <t>Начальник навчально-організаційного</t>
  </si>
  <si>
    <t>-</t>
  </si>
  <si>
    <t>Освітньо-кваліфікаційний рівень</t>
  </si>
  <si>
    <t>Всьо-го</t>
  </si>
  <si>
    <t>Цикл природничо-наукової підготовки</t>
  </si>
  <si>
    <t>Разом за цикл:</t>
  </si>
  <si>
    <t>I</t>
  </si>
  <si>
    <t>II</t>
  </si>
  <si>
    <t>III</t>
  </si>
  <si>
    <t>Держ. атест</t>
  </si>
  <si>
    <t>Кількість годин аудиторних занять на тиждень за семестрами</t>
  </si>
  <si>
    <t xml:space="preserve">Разом: </t>
  </si>
  <si>
    <t>Всього за термін навчання:</t>
  </si>
  <si>
    <t>Дисципліни вільного вибору студентів</t>
  </si>
  <si>
    <t>Теор.навч.</t>
  </si>
  <si>
    <t>Контрольні заходи
та їх розподіл за семестрами:</t>
  </si>
  <si>
    <t>Випускова кафедра</t>
  </si>
  <si>
    <t xml:space="preserve">                                                                          І. Графік навчального процесу</t>
  </si>
  <si>
    <t>Шеховцов В.І.</t>
  </si>
  <si>
    <t>Тимофєєв В.І.</t>
  </si>
  <si>
    <t>Екзаменів</t>
  </si>
  <si>
    <t>Екзамени</t>
  </si>
  <si>
    <t>Заліки</t>
  </si>
  <si>
    <t>Курсові проекти</t>
  </si>
  <si>
    <t>Курсові роботи</t>
  </si>
  <si>
    <r>
      <t>Практичні</t>
    </r>
    <r>
      <rPr>
        <b/>
        <sz val="11"/>
        <rFont val="Arial"/>
        <family val="2"/>
      </rPr>
      <t xml:space="preserve"> (семінарські)</t>
    </r>
  </si>
  <si>
    <r>
      <t>Лабораторні</t>
    </r>
    <r>
      <rPr>
        <b/>
        <sz val="11"/>
        <rFont val="Arial"/>
        <family val="2"/>
      </rPr>
      <t xml:space="preserve"> (комп'ютерний  практикум)</t>
    </r>
  </si>
  <si>
    <t>у тому числі</t>
  </si>
  <si>
    <t>9 тижнів</t>
  </si>
  <si>
    <t>Прак-тика</t>
  </si>
  <si>
    <t xml:space="preserve">Дипл.проек </t>
  </si>
  <si>
    <t>ДП</t>
  </si>
  <si>
    <t>ДА</t>
  </si>
  <si>
    <t>Дипломне проект.</t>
  </si>
  <si>
    <t>Держ. атестац.</t>
  </si>
  <si>
    <t>Лемешко А.Д.</t>
  </si>
  <si>
    <t>Кредитів
ЕСТS</t>
  </si>
  <si>
    <t>Тривалість
(у тижнях)</t>
  </si>
  <si>
    <t xml:space="preserve">         Цикл професійної та практичної підготовки</t>
  </si>
  <si>
    <t>Базова бакалаврська програма</t>
  </si>
  <si>
    <t>Програма професійного спрямування</t>
  </si>
  <si>
    <t>3 роки 10 місяців</t>
  </si>
  <si>
    <t>Бакалавр</t>
  </si>
  <si>
    <t xml:space="preserve"> Цикл гуманітарної та соціально-економічної підготовки</t>
  </si>
  <si>
    <t>Дисципліни за вибором ВНЗ</t>
  </si>
  <si>
    <t>Перший блок дисциплін</t>
  </si>
  <si>
    <t>Разом за перший блок:</t>
  </si>
  <si>
    <t>Другий блок дисциплін</t>
  </si>
  <si>
    <t>Разом за другий блок:</t>
  </si>
  <si>
    <t>ВИБІРКОВА ЧАСТИНА ПРОГРАМИ</t>
  </si>
  <si>
    <t>НОРМАТИВНА ЧАСТИНА ПРОГРАМИ</t>
  </si>
  <si>
    <t>_____________ М.З.Згуровський</t>
  </si>
  <si>
    <t>Код дисцип.</t>
  </si>
  <si>
    <t>Обсяг
дисциплін</t>
  </si>
  <si>
    <t>Аудиторні години</t>
  </si>
  <si>
    <r>
      <t xml:space="preserve">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</si>
  <si>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2.</t>
  </si>
  <si>
    <t>1.</t>
  </si>
  <si>
    <t>Військова підготовка</t>
  </si>
  <si>
    <t>Фізичне виховання</t>
  </si>
  <si>
    <t>У   5 - 8 семестрах за окремим планом військової підготовки.</t>
  </si>
  <si>
    <t>Ухвалено на засіданні Вченої ради факультету, протокол № ____ від _________200     р.</t>
  </si>
  <si>
    <t>У   1 - 7 семестрах по 2 години на тиждень за окремим планом факультету фізичного виховання і спорту.</t>
  </si>
  <si>
    <t>Іноземна мова</t>
  </si>
  <si>
    <t>НГ-01</t>
  </si>
  <si>
    <t>2,4,6,7</t>
  </si>
  <si>
    <t>НГ-02</t>
  </si>
  <si>
    <t>Психологія</t>
  </si>
  <si>
    <t>НГ-03</t>
  </si>
  <si>
    <t>Соціологія</t>
  </si>
  <si>
    <t>НГ-04</t>
  </si>
  <si>
    <t>Економічна теорія</t>
  </si>
  <si>
    <t>НГ-05</t>
  </si>
  <si>
    <t>Правознавство</t>
  </si>
  <si>
    <t>НГ-06</t>
  </si>
  <si>
    <t>Екологія</t>
  </si>
  <si>
    <t>НФ-01</t>
  </si>
  <si>
    <t>НФ-02</t>
  </si>
  <si>
    <t>1,3</t>
  </si>
  <si>
    <t>НФ-03</t>
  </si>
  <si>
    <t>Теорiя ймовiрностей та математична статистика</t>
  </si>
  <si>
    <t>Диференцiальнi рiвняння</t>
  </si>
  <si>
    <t>Хімія</t>
  </si>
  <si>
    <t>Безпека життєдiяльностi та охорона праці</t>
  </si>
  <si>
    <t>Програмне забезпечення ЕОМ</t>
  </si>
  <si>
    <t>Програмування</t>
  </si>
  <si>
    <t>Числовi методи</t>
  </si>
  <si>
    <t>Переддипломна практика</t>
  </si>
  <si>
    <t>Дипломне проектування</t>
  </si>
  <si>
    <t>Навчально-наукова практика</t>
  </si>
  <si>
    <r>
      <t>Загальна фізика 1.</t>
    </r>
    <r>
      <rPr>
        <sz val="14"/>
        <rFont val="Arial"/>
        <family val="2"/>
      </rPr>
      <t xml:space="preserve"> Механіка. </t>
    </r>
  </si>
  <si>
    <t xml:space="preserve">Загальна фізика 2. Термодинаміка та молекулярна фізика </t>
  </si>
  <si>
    <t>Загальна фізика 3. Електрика та магнетизм</t>
  </si>
  <si>
    <t>Загальна фізика 4. Оптика.</t>
  </si>
  <si>
    <t>Загальна фізика 5. Атомна фізика.</t>
  </si>
  <si>
    <t>Загальна фізика 6. Ядерна фізика</t>
  </si>
  <si>
    <t>Теоретична фізика 1. Теоретична механіка</t>
  </si>
  <si>
    <t>Теоретична фізика 2. Теорія поля.</t>
  </si>
  <si>
    <t>Теоретична фізика 3. Електродинаміка суцільних середовищ.</t>
  </si>
  <si>
    <t>Теоретична фізика 5. Статистична фізика</t>
  </si>
  <si>
    <t>Теоретична фізика 6. Фізика суцільних середовищ</t>
  </si>
  <si>
    <t>Коливання та хвилі</t>
  </si>
  <si>
    <t>Статистична радіофізика та оптика</t>
  </si>
  <si>
    <t>Основи метрології в прикладній фізиці</t>
  </si>
  <si>
    <t>Фізика твердого тіла</t>
  </si>
  <si>
    <t>Основи наукових досліджень</t>
  </si>
  <si>
    <t>Основи радіоелектроніки</t>
  </si>
  <si>
    <t>Мікроелектроніка</t>
  </si>
  <si>
    <t>Математичне моделювання фізичних процесів та прикладні програми.</t>
  </si>
  <si>
    <t>Тензорний аналіз</t>
  </si>
  <si>
    <t>Теоретична фцізика 4.  Квантова механіка</t>
  </si>
  <si>
    <t>Методи математичної фізики</t>
  </si>
  <si>
    <t>Випадкові процеси</t>
  </si>
  <si>
    <t>Фізична кінетика</t>
  </si>
  <si>
    <t>Органічна хімія</t>
  </si>
  <si>
    <t>Основи загальної біології та біохімії</t>
  </si>
  <si>
    <t>Основи біофізики</t>
  </si>
  <si>
    <t>Біофізика складних систем</t>
  </si>
  <si>
    <t>Сиемтрія в фізиці</t>
  </si>
  <si>
    <t xml:space="preserve">Рентгенівські методи дослідження </t>
  </si>
  <si>
    <t>Квантова електроніка</t>
  </si>
  <si>
    <t>Оптоелектроніка</t>
  </si>
  <si>
    <t>Методи аналіза і обробки експериментів</t>
  </si>
  <si>
    <t>Лабораторний практикум за спеціальністю</t>
  </si>
  <si>
    <t>Комп'ютерна графіка</t>
  </si>
  <si>
    <t>2-й семестр</t>
  </si>
  <si>
    <t>3-й семестр</t>
  </si>
  <si>
    <t>4-й семестр</t>
  </si>
  <si>
    <t>5-й семестр</t>
  </si>
  <si>
    <t>6-й семестр</t>
  </si>
  <si>
    <t>або</t>
  </si>
  <si>
    <t>7-й семестр</t>
  </si>
  <si>
    <t>Теоретична фізика 4.  Квантова механіка</t>
  </si>
  <si>
    <t>8-й семестр</t>
  </si>
  <si>
    <t>Дисципліна 1</t>
  </si>
  <si>
    <t>2,5 ECST</t>
  </si>
  <si>
    <t>3,0 ECST</t>
  </si>
  <si>
    <t>біологи</t>
  </si>
  <si>
    <t>високі фіз.технол.</t>
  </si>
  <si>
    <t>Прикладної фізики</t>
  </si>
  <si>
    <t>Культорологія</t>
  </si>
  <si>
    <t>Українська мова</t>
  </si>
  <si>
    <t>Філософія 2</t>
  </si>
  <si>
    <t>Історія України</t>
  </si>
  <si>
    <r>
      <t>1</t>
    </r>
    <r>
      <rPr>
        <sz val="14"/>
        <rFont val="Arial"/>
        <family val="2"/>
      </rPr>
      <t>,  3</t>
    </r>
  </si>
  <si>
    <r>
      <t>Загальна фізика 2</t>
    </r>
    <r>
      <rPr>
        <sz val="14"/>
        <rFont val="Arial"/>
        <family val="2"/>
      </rPr>
      <t xml:space="preserve">. Термодинаміка та молекулярна фізика </t>
    </r>
  </si>
  <si>
    <r>
      <t xml:space="preserve">1,   </t>
    </r>
    <r>
      <rPr>
        <b/>
        <sz val="14"/>
        <rFont val="Arial"/>
        <family val="2"/>
      </rPr>
      <t>3</t>
    </r>
  </si>
  <si>
    <t>Диференцiальнi рiвняння-1</t>
  </si>
  <si>
    <t>Диференцiальнi рiвняння-2</t>
  </si>
  <si>
    <r>
      <t>2,</t>
    </r>
    <r>
      <rPr>
        <b/>
        <sz val="14"/>
        <rFont val="Arial"/>
        <family val="2"/>
      </rPr>
      <t>4</t>
    </r>
    <r>
      <rPr>
        <sz val="14"/>
        <rFont val="Arial"/>
        <family val="2"/>
      </rPr>
      <t>,6,7</t>
    </r>
  </si>
  <si>
    <t>Теорія функції комплексних змінних</t>
  </si>
  <si>
    <t>Введення в спеціальність</t>
  </si>
  <si>
    <t>4д</t>
  </si>
  <si>
    <t>Безпека життедіяльності та охорона праці</t>
  </si>
  <si>
    <t>Охорона праці</t>
  </si>
  <si>
    <t>Електродинаміка суцільних середовищ</t>
  </si>
  <si>
    <t>Філософія 1</t>
  </si>
  <si>
    <t>Науково-навчальна практика</t>
  </si>
  <si>
    <t>*</t>
  </si>
  <si>
    <t>3д</t>
  </si>
  <si>
    <t>3+2д</t>
  </si>
  <si>
    <t>1+2д</t>
  </si>
  <si>
    <t>2д</t>
  </si>
  <si>
    <t>2+2д</t>
  </si>
  <si>
    <t>1д</t>
  </si>
  <si>
    <r>
      <t>Програмування 2.</t>
    </r>
    <r>
      <rPr>
        <sz val="14"/>
        <rFont val="Arial"/>
        <family val="2"/>
      </rPr>
      <t xml:space="preserve"> Об'єктно-орієнтовне програмування.</t>
    </r>
  </si>
  <si>
    <t>Математичний аналiз 1.</t>
  </si>
  <si>
    <t>Алгебра та геометрiя 1</t>
  </si>
  <si>
    <t>Математичний аналiз 2.</t>
  </si>
  <si>
    <t>Алгебра та геометрiя 2.</t>
  </si>
  <si>
    <r>
      <t>Програмування 1.</t>
    </r>
    <r>
      <rPr>
        <sz val="14"/>
        <rFont val="Arial"/>
        <family val="2"/>
      </rPr>
      <t xml:space="preserve"> С++. Структурний підхід</t>
    </r>
  </si>
  <si>
    <t>Математичний аналiз 3.</t>
  </si>
  <si>
    <t>Програмування 3.</t>
  </si>
  <si>
    <r>
      <t>Загальна фізика 3.</t>
    </r>
    <r>
      <rPr>
        <sz val="14"/>
        <rFont val="Arial"/>
        <family val="2"/>
      </rPr>
      <t xml:space="preserve"> Електрика та магнетизм</t>
    </r>
  </si>
  <si>
    <r>
      <t>Теоретична фізика 1.</t>
    </r>
    <r>
      <rPr>
        <sz val="14"/>
        <rFont val="Arial"/>
        <family val="2"/>
      </rPr>
      <t xml:space="preserve"> Теоретична механіка</t>
    </r>
  </si>
  <si>
    <r>
      <t>Загальна фізика 4.</t>
    </r>
    <r>
      <rPr>
        <sz val="14"/>
        <rFont val="Arial"/>
        <family val="2"/>
      </rPr>
      <t xml:space="preserve"> Оптика.</t>
    </r>
  </si>
  <si>
    <r>
      <t xml:space="preserve">Теоретична фізика 2. </t>
    </r>
    <r>
      <rPr>
        <sz val="14"/>
        <rFont val="Arial"/>
        <family val="2"/>
      </rPr>
      <t>Теоретична механіка</t>
    </r>
  </si>
  <si>
    <t>1-й семестр</t>
  </si>
  <si>
    <t>Практичні (семінарські)</t>
  </si>
  <si>
    <t>Лабораторні (комп'ютерний  практикум)</t>
  </si>
  <si>
    <t>Кількість годин аудиторних занять на тиждень в семестрі</t>
  </si>
  <si>
    <t>НАВЧАЛЬНИЙ ПЛАН 2007/2008 н.р.</t>
  </si>
  <si>
    <t>"___"_____________  2007р.</t>
  </si>
  <si>
    <t>Алгебра та геометрiя 1.</t>
  </si>
  <si>
    <t>Теоретична фізика 2. Теоретична механіка</t>
  </si>
  <si>
    <t>Програмування 1</t>
  </si>
  <si>
    <t>Програмування 2</t>
  </si>
  <si>
    <t>Диференцiальнi рiвняння 1</t>
  </si>
  <si>
    <t>Диференцiальнi рiвняння 2</t>
  </si>
  <si>
    <t>Математичне моделювання фізичних процесів та прикладні програми в фізиці</t>
  </si>
  <si>
    <t xml:space="preserve">Екологія </t>
  </si>
  <si>
    <t>НФ-02/1</t>
  </si>
  <si>
    <t>НФ-02/2</t>
  </si>
  <si>
    <t>НФ-02/3</t>
  </si>
  <si>
    <t>НФ-03/1</t>
  </si>
  <si>
    <t>НФ-03/2</t>
  </si>
  <si>
    <t>НФ-04/1</t>
  </si>
  <si>
    <t>НФ-04/2</t>
  </si>
  <si>
    <t>НФ-04/3</t>
  </si>
  <si>
    <t>НФ-04/4</t>
  </si>
  <si>
    <t>НП-01/1</t>
  </si>
  <si>
    <t>НП-01/2</t>
  </si>
  <si>
    <t>ЗП-01</t>
  </si>
  <si>
    <t>ЗП-02</t>
  </si>
  <si>
    <t>ЗП-03/1</t>
  </si>
  <si>
    <t>ЗП-03/2</t>
  </si>
  <si>
    <t>ЗП-03/3</t>
  </si>
  <si>
    <t>ЗП-04</t>
  </si>
  <si>
    <t>ЗП-05/1</t>
  </si>
  <si>
    <t>ЗП-05/2</t>
  </si>
  <si>
    <t>ЗП-06</t>
  </si>
  <si>
    <t>ЗП-07</t>
  </si>
  <si>
    <t>ЗП-08</t>
  </si>
  <si>
    <t>ЗП-09</t>
  </si>
  <si>
    <t>4 (2д+2)</t>
  </si>
  <si>
    <t>7 (2д+5)</t>
  </si>
  <si>
    <t>3 (2д+1)</t>
  </si>
  <si>
    <t>5 (2д+3)</t>
  </si>
  <si>
    <t>ФТІ, Прикладна фізика</t>
  </si>
  <si>
    <t>1-й та 2-й курси</t>
  </si>
  <si>
    <t>Політологія</t>
  </si>
  <si>
    <t>НГ-07</t>
  </si>
  <si>
    <t>НГ-08</t>
  </si>
  <si>
    <t>НГ-09</t>
  </si>
  <si>
    <t>НГ-10</t>
  </si>
  <si>
    <t>НГ-11</t>
  </si>
  <si>
    <t>16 тижнів</t>
  </si>
  <si>
    <t>Вища математика 1.Математичний аналiз</t>
  </si>
  <si>
    <t>Вища математика- 2. Алгебра та геометрiя</t>
  </si>
  <si>
    <t>НФ-04</t>
  </si>
  <si>
    <t>НФ-05/2</t>
  </si>
  <si>
    <t>НФ-05/01</t>
  </si>
  <si>
    <t>6д</t>
  </si>
  <si>
    <t>Економіка та організація виробництва</t>
  </si>
  <si>
    <t>8д</t>
  </si>
  <si>
    <t>НП-01</t>
  </si>
  <si>
    <t>НП-02</t>
  </si>
  <si>
    <t>Математичний аналiз 3</t>
  </si>
  <si>
    <t>Програмування 3</t>
  </si>
  <si>
    <t>Диференцiальнi рiвняння 1.</t>
  </si>
  <si>
    <t>2д+1</t>
  </si>
  <si>
    <t>Філософія</t>
  </si>
  <si>
    <t>Теорія функції комплексної змінної</t>
  </si>
  <si>
    <t>5д</t>
  </si>
  <si>
    <t>2д+3</t>
  </si>
  <si>
    <t>2д+4</t>
  </si>
  <si>
    <t>7д</t>
  </si>
  <si>
    <t>2д+5</t>
  </si>
  <si>
    <t xml:space="preserve">Економіка та організація виробництва </t>
  </si>
  <si>
    <t>Теоретична фізика 4. Фізика суцільних середовищ.</t>
  </si>
  <si>
    <t>Математичний аналiз 1</t>
  </si>
  <si>
    <t>Програмування 1. С++. Структурний підхід</t>
  </si>
  <si>
    <t>Математичний аналiз 2</t>
  </si>
  <si>
    <t>Алгебра та геометрiя 2</t>
  </si>
  <si>
    <t>4 (2д+5)</t>
  </si>
  <si>
    <t>Програмування 2. Об'єктно-орієнтовне програмування.</t>
  </si>
  <si>
    <t>Теоретична фізика 2. Теорія поля</t>
  </si>
  <si>
    <t>36 кред.</t>
  </si>
  <si>
    <t>6 сем.-</t>
  </si>
  <si>
    <t>8-й сместр , варіант №1</t>
  </si>
  <si>
    <t>ФТІ</t>
  </si>
  <si>
    <t>А</t>
  </si>
  <si>
    <t>3</t>
  </si>
  <si>
    <t>6</t>
  </si>
  <si>
    <t>Навчально-наукова</t>
  </si>
  <si>
    <t>Державний екзамен</t>
  </si>
  <si>
    <t>2</t>
  </si>
  <si>
    <t>Захист атестаційної роботи бакалавра</t>
  </si>
  <si>
    <t>Прикладна фізика</t>
  </si>
  <si>
    <t>НАВЧАЛЬНИЙ ПЛАН  набору 2007/ 2008 н.р.</t>
  </si>
  <si>
    <r>
      <t>Загальна фізика 1.</t>
    </r>
    <r>
      <rPr>
        <sz val="18"/>
        <rFont val="Arial"/>
        <family val="2"/>
      </rPr>
      <t xml:space="preserve"> Механіка. </t>
    </r>
  </si>
  <si>
    <r>
      <t>2   ,</t>
    </r>
    <r>
      <rPr>
        <sz val="18"/>
        <rFont val="Arial"/>
        <family val="2"/>
      </rPr>
      <t>4,6,7</t>
    </r>
  </si>
  <si>
    <r>
      <t xml:space="preserve">1,  </t>
    </r>
    <r>
      <rPr>
        <b/>
        <sz val="18"/>
        <rFont val="Arial"/>
        <family val="2"/>
      </rPr>
      <t xml:space="preserve"> 3</t>
    </r>
  </si>
  <si>
    <r>
      <t>1</t>
    </r>
    <r>
      <rPr>
        <b/>
        <sz val="18"/>
        <rFont val="Arial"/>
        <family val="2"/>
      </rPr>
      <t>, 3</t>
    </r>
  </si>
  <si>
    <t>(16д+28)</t>
  </si>
  <si>
    <t>НП-03</t>
  </si>
  <si>
    <t>НП-04</t>
  </si>
  <si>
    <t>НФ-05/03</t>
  </si>
  <si>
    <t>НФ-0504</t>
  </si>
  <si>
    <t>НП-05/05</t>
  </si>
  <si>
    <t>ВП-01/а</t>
  </si>
  <si>
    <t>ВП-02/а</t>
  </si>
  <si>
    <t>ВП-03/а</t>
  </si>
  <si>
    <t>ВП-04/а</t>
  </si>
  <si>
    <t>ВП-05/а</t>
  </si>
  <si>
    <r>
      <t>З</t>
    </r>
    <r>
      <rPr>
        <sz val="14"/>
        <rFont val="Arial"/>
        <family val="2"/>
      </rPr>
      <t>агальна фізика 1</t>
    </r>
    <r>
      <rPr>
        <b/>
        <sz val="14"/>
        <rFont val="Arial"/>
        <family val="2"/>
      </rPr>
      <t>.</t>
    </r>
    <r>
      <rPr>
        <sz val="14"/>
        <rFont val="Arial"/>
        <family val="2"/>
      </rPr>
      <t xml:space="preserve"> Механіка. </t>
    </r>
  </si>
  <si>
    <t xml:space="preserve"> Атомна фізика.</t>
  </si>
  <si>
    <t xml:space="preserve"> Ядерна фізика</t>
  </si>
  <si>
    <t>НП-05/01</t>
  </si>
  <si>
    <t>НП-05/02</t>
  </si>
  <si>
    <t>НП-05/03</t>
  </si>
  <si>
    <t>НП-05/04</t>
  </si>
  <si>
    <t>НП-05/06</t>
  </si>
  <si>
    <t>НП-06</t>
  </si>
  <si>
    <t>НП-07</t>
  </si>
  <si>
    <t>НП-08</t>
  </si>
  <si>
    <t>НП-09</t>
  </si>
  <si>
    <t>НП-10</t>
  </si>
  <si>
    <t>НП-11</t>
  </si>
  <si>
    <t>НП-12</t>
  </si>
  <si>
    <t>НП-13</t>
  </si>
  <si>
    <t>НП-14</t>
  </si>
  <si>
    <t>НП-15</t>
  </si>
  <si>
    <t>ЗП-05</t>
  </si>
  <si>
    <t>ЗП-03</t>
  </si>
  <si>
    <t>ЗФ-01</t>
  </si>
  <si>
    <t>ЗФ-02</t>
  </si>
  <si>
    <t>ЗФ-03</t>
  </si>
  <si>
    <t>ЗФ-04</t>
  </si>
  <si>
    <t>ЗФ-05</t>
  </si>
  <si>
    <t>ЗФ-06</t>
  </si>
  <si>
    <t xml:space="preserve"> </t>
  </si>
  <si>
    <t>/НОВІКОВ О.М./</t>
  </si>
  <si>
    <t>Воронов С.О./</t>
  </si>
  <si>
    <t>23.06 - 30.06</t>
  </si>
  <si>
    <t>0402.  ПРИКЛАДНА ФІЗИКА</t>
  </si>
  <si>
    <t>6.040204. Прикладна фізика</t>
  </si>
  <si>
    <t>Ухвалено на засіданні Вченої ради факультету, протокол № 2/2007 від 26.02.2007р.</t>
  </si>
  <si>
    <t>23.06 -12.07</t>
  </si>
  <si>
    <t>НАВЧАЛЬНИЙ ПЛАН 2006 / 2007 н.р.</t>
  </si>
  <si>
    <t>Математичний аналiз</t>
  </si>
  <si>
    <t>Алгебра та геометрiя</t>
  </si>
  <si>
    <t>Симетрія в фізиці</t>
  </si>
  <si>
    <t>Рентгеновські методи дослідження</t>
  </si>
  <si>
    <t>Рентгеновські методи досліджень</t>
  </si>
  <si>
    <t>Рентгенівські методи досліджень</t>
  </si>
  <si>
    <t>Теоретична фізика 1. Класична  механіка</t>
  </si>
  <si>
    <t>Теоретична фізика 1. Класична механіка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</si>
</sst>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 Cyr"/>
      <family val="0"/>
    </font>
    <font>
      <b/>
      <sz val="26"/>
      <name val="Arial"/>
      <family val="2"/>
    </font>
    <font>
      <sz val="18"/>
      <name val="Arial Cyr"/>
      <family val="0"/>
    </font>
    <font>
      <b/>
      <i/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26"/>
      <name val="Arial"/>
      <family val="2"/>
    </font>
    <font>
      <b/>
      <sz val="26"/>
      <name val="Arial Cyr"/>
      <family val="0"/>
    </font>
    <font>
      <b/>
      <sz val="28"/>
      <name val="Arial Cyr"/>
      <family val="0"/>
    </font>
    <font>
      <sz val="8"/>
      <name val="Arial Cyr"/>
      <family val="0"/>
    </font>
    <font>
      <b/>
      <sz val="24"/>
      <name val="Arial"/>
      <family val="2"/>
    </font>
    <font>
      <b/>
      <sz val="24"/>
      <name val="Arial Cyr"/>
      <family val="0"/>
    </font>
    <font>
      <sz val="16"/>
      <name val="Arial Cyr"/>
      <family val="0"/>
    </font>
    <font>
      <b/>
      <sz val="22"/>
      <name val="Arial Cyr"/>
      <family val="0"/>
    </font>
    <font>
      <b/>
      <sz val="22"/>
      <name val="Arial"/>
      <family val="2"/>
    </font>
    <font>
      <sz val="22"/>
      <name val="Arial Cyr"/>
      <family val="0"/>
    </font>
    <font>
      <sz val="24"/>
      <name val="Arial Cyr"/>
      <family val="0"/>
    </font>
    <font>
      <b/>
      <sz val="18"/>
      <name val="Arial Cyr"/>
      <family val="0"/>
    </font>
    <font>
      <b/>
      <sz val="36"/>
      <name val="Arial Cyr"/>
      <family val="0"/>
    </font>
    <font>
      <sz val="26"/>
      <name val="Arial Cyr"/>
      <family val="0"/>
    </font>
    <font>
      <b/>
      <i/>
      <sz val="18"/>
      <name val="Arial Cyr"/>
      <family val="0"/>
    </font>
    <font>
      <b/>
      <i/>
      <sz val="14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n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3">
    <xf numFmtId="0" fontId="0" fillId="0" borderId="0" xfId="0" applyAlignment="1">
      <alignment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NumberFormat="1" applyFont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8" fillId="0" borderId="0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horizontal="center" wrapText="1"/>
      <protection/>
    </xf>
    <xf numFmtId="0" fontId="13" fillId="0" borderId="1" xfId="0" applyNumberFormat="1" applyFont="1" applyBorder="1" applyAlignment="1" applyProtection="1">
      <alignment horizontal="center" wrapText="1"/>
      <protection/>
    </xf>
    <xf numFmtId="0" fontId="13" fillId="0" borderId="1" xfId="0" applyNumberFormat="1" applyFont="1" applyBorder="1" applyAlignment="1" applyProtection="1">
      <alignment horizontal="center"/>
      <protection/>
    </xf>
    <xf numFmtId="0" fontId="13" fillId="0" borderId="2" xfId="0" applyNumberFormat="1" applyFont="1" applyBorder="1" applyAlignment="1" applyProtection="1">
      <alignment horizontal="center"/>
      <protection/>
    </xf>
    <xf numFmtId="0" fontId="13" fillId="0" borderId="3" xfId="0" applyNumberFormat="1" applyFont="1" applyBorder="1" applyAlignment="1" applyProtection="1">
      <alignment horizontal="center"/>
      <protection/>
    </xf>
    <xf numFmtId="0" fontId="13" fillId="0" borderId="4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5" xfId="0" applyNumberFormat="1" applyFont="1" applyBorder="1" applyAlignment="1" applyProtection="1">
      <alignment horizontal="left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5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49" fontId="12" fillId="0" borderId="7" xfId="0" applyNumberFormat="1" applyFont="1" applyBorder="1" applyAlignment="1" applyProtection="1">
      <alignment horizontal="center" vertical="justify" wrapText="1"/>
      <protection/>
    </xf>
    <xf numFmtId="0" fontId="3" fillId="0" borderId="7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13" fillId="0" borderId="0" xfId="0" applyFont="1" applyBorder="1" applyAlignment="1" applyProtection="1">
      <alignment/>
      <protection/>
    </xf>
    <xf numFmtId="0" fontId="0" fillId="0" borderId="7" xfId="0" applyBorder="1" applyAlignment="1" applyProtection="1">
      <alignment vertical="justify"/>
      <protection/>
    </xf>
    <xf numFmtId="0" fontId="13" fillId="0" borderId="7" xfId="0" applyFont="1" applyBorder="1" applyAlignment="1" applyProtection="1">
      <alignment vertical="justify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13" fillId="0" borderId="7" xfId="0" applyFont="1" applyBorder="1" applyAlignment="1" applyProtection="1">
      <alignment/>
      <protection/>
    </xf>
    <xf numFmtId="0" fontId="13" fillId="0" borderId="7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3" fillId="0" borderId="5" xfId="0" applyFont="1" applyBorder="1" applyAlignment="1" applyProtection="1">
      <alignment horizontal="center" wrapText="1"/>
      <protection/>
    </xf>
    <xf numFmtId="0" fontId="13" fillId="0" borderId="5" xfId="0" applyNumberFormat="1" applyFont="1" applyBorder="1" applyAlignment="1" applyProtection="1">
      <alignment horizontal="center" wrapText="1"/>
      <protection/>
    </xf>
    <xf numFmtId="0" fontId="13" fillId="0" borderId="5" xfId="0" applyNumberFormat="1" applyFont="1" applyBorder="1" applyAlignment="1" applyProtection="1">
      <alignment horizontal="center"/>
      <protection/>
    </xf>
    <xf numFmtId="0" fontId="13" fillId="0" borderId="8" xfId="0" applyNumberFormat="1" applyFont="1" applyBorder="1" applyAlignment="1" applyProtection="1">
      <alignment horizontal="center"/>
      <protection/>
    </xf>
    <xf numFmtId="0" fontId="13" fillId="0" borderId="9" xfId="0" applyNumberFormat="1" applyFont="1" applyBorder="1" applyAlignment="1" applyProtection="1">
      <alignment horizontal="center"/>
      <protection/>
    </xf>
    <xf numFmtId="0" fontId="13" fillId="0" borderId="5" xfId="0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11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13" fillId="0" borderId="12" xfId="0" applyNumberFormat="1" applyFont="1" applyBorder="1" applyAlignment="1" applyProtection="1">
      <alignment horizontal="center" wrapText="1"/>
      <protection/>
    </xf>
    <xf numFmtId="0" fontId="13" fillId="0" borderId="12" xfId="0" applyNumberFormat="1" applyFont="1" applyBorder="1" applyAlignment="1" applyProtection="1">
      <alignment horizontal="center"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4" xfId="0" applyNumberFormat="1" applyFont="1" applyBorder="1" applyAlignment="1" applyProtection="1">
      <alignment horizontal="center"/>
      <protection/>
    </xf>
    <xf numFmtId="0" fontId="13" fillId="0" borderId="15" xfId="0" applyNumberFormat="1" applyFont="1" applyBorder="1" applyAlignment="1" applyProtection="1">
      <alignment horizontal="center"/>
      <protection/>
    </xf>
    <xf numFmtId="0" fontId="13" fillId="0" borderId="16" xfId="0" applyNumberFormat="1" applyFont="1" applyBorder="1" applyAlignment="1" applyProtection="1">
      <alignment horizontal="center"/>
      <protection/>
    </xf>
    <xf numFmtId="0" fontId="13" fillId="0" borderId="17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2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10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11" xfId="0" applyNumberFormat="1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17" xfId="0" applyNumberFormat="1" applyFont="1" applyBorder="1" applyAlignment="1" applyProtection="1">
      <alignment horizontal="center" wrapText="1"/>
      <protection/>
    </xf>
    <xf numFmtId="0" fontId="13" fillId="0" borderId="22" xfId="0" applyNumberFormat="1" applyFont="1" applyBorder="1" applyAlignment="1" applyProtection="1">
      <alignment horizontal="center"/>
      <protection/>
    </xf>
    <xf numFmtId="0" fontId="13" fillId="0" borderId="23" xfId="0" applyNumberFormat="1" applyFont="1" applyBorder="1" applyAlignment="1" applyProtection="1">
      <alignment horizontal="center"/>
      <protection/>
    </xf>
    <xf numFmtId="0" fontId="13" fillId="0" borderId="21" xfId="0" applyNumberFormat="1" applyFont="1" applyBorder="1" applyAlignment="1" applyProtection="1">
      <alignment horizontal="center"/>
      <protection/>
    </xf>
    <xf numFmtId="0" fontId="13" fillId="0" borderId="24" xfId="0" applyNumberFormat="1" applyFont="1" applyBorder="1" applyAlignment="1" applyProtection="1">
      <alignment horizontal="center"/>
      <protection/>
    </xf>
    <xf numFmtId="0" fontId="13" fillId="0" borderId="25" xfId="0" applyNumberFormat="1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2" fillId="0" borderId="23" xfId="0" applyNumberFormat="1" applyFont="1" applyBorder="1" applyAlignment="1" applyProtection="1">
      <alignment horizontal="center" vertical="justify"/>
      <protection/>
    </xf>
    <xf numFmtId="0" fontId="12" fillId="0" borderId="21" xfId="0" applyNumberFormat="1" applyFont="1" applyBorder="1" applyAlignment="1" applyProtection="1">
      <alignment horizontal="center" vertical="justify"/>
      <protection/>
    </xf>
    <xf numFmtId="0" fontId="13" fillId="0" borderId="22" xfId="0" applyNumberFormat="1" applyFont="1" applyBorder="1" applyAlignment="1" applyProtection="1">
      <alignment horizontal="center" vertical="justify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0" fontId="12" fillId="0" borderId="0" xfId="0" applyFont="1" applyBorder="1" applyAlignment="1" applyProtection="1">
      <alignment horizontal="right" vertical="top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49" fontId="13" fillId="0" borderId="22" xfId="0" applyNumberFormat="1" applyFont="1" applyBorder="1" applyAlignment="1" applyProtection="1">
      <alignment horizontal="center" vertical="justify"/>
      <protection/>
    </xf>
    <xf numFmtId="49" fontId="13" fillId="0" borderId="23" xfId="0" applyNumberFormat="1" applyFont="1" applyBorder="1" applyAlignment="1" applyProtection="1">
      <alignment horizontal="center" vertical="justify"/>
      <protection/>
    </xf>
    <xf numFmtId="49" fontId="13" fillId="0" borderId="21" xfId="0" applyNumberFormat="1" applyFont="1" applyBorder="1" applyAlignment="1" applyProtection="1">
      <alignment horizontal="center" vertical="justify"/>
      <protection/>
    </xf>
    <xf numFmtId="0" fontId="13" fillId="0" borderId="0" xfId="0" applyFont="1" applyAlignment="1">
      <alignment/>
    </xf>
    <xf numFmtId="0" fontId="13" fillId="0" borderId="7" xfId="0" applyFont="1" applyBorder="1" applyAlignment="1" applyProtection="1">
      <alignment horizontal="right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7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49" fontId="13" fillId="0" borderId="0" xfId="0" applyNumberFormat="1" applyFont="1" applyBorder="1" applyAlignment="1" applyProtection="1">
      <alignment horizontal="center" vertical="justify"/>
      <protection/>
    </xf>
    <xf numFmtId="11" fontId="13" fillId="0" borderId="7" xfId="0" applyNumberFormat="1" applyFont="1" applyBorder="1" applyAlignment="1" applyProtection="1">
      <alignment horizontal="left" vertical="justify" wrapText="1"/>
      <protection/>
    </xf>
    <xf numFmtId="0" fontId="12" fillId="0" borderId="7" xfId="0" applyNumberFormat="1" applyFont="1" applyBorder="1" applyAlignment="1" applyProtection="1">
      <alignment horizontal="left" vertical="justify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6" xfId="0" applyNumberFormat="1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NumberFormat="1" applyFont="1" applyBorder="1" applyAlignment="1" applyProtection="1">
      <alignment horizontal="center" vertical="center" textRotation="90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9" fillId="0" borderId="7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9" fillId="0" borderId="7" xfId="0" applyFont="1" applyBorder="1" applyAlignment="1" applyProtection="1">
      <alignment vertical="justify"/>
      <protection/>
    </xf>
    <xf numFmtId="0" fontId="9" fillId="0" borderId="7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9" fillId="0" borderId="22" xfId="0" applyFont="1" applyBorder="1" applyAlignment="1" applyProtection="1">
      <alignment horizontal="center" wrapText="1"/>
      <protection/>
    </xf>
    <xf numFmtId="0" fontId="9" fillId="0" borderId="23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top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wrapText="1"/>
      <protection/>
    </xf>
    <xf numFmtId="0" fontId="8" fillId="0" borderId="6" xfId="0" applyFont="1" applyBorder="1" applyAlignment="1" applyProtection="1">
      <alignment horizontal="center" wrapText="1"/>
      <protection/>
    </xf>
    <xf numFmtId="0" fontId="9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19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19" fillId="0" borderId="0" xfId="0" applyNumberFormat="1" applyFont="1" applyBorder="1" applyAlignment="1" applyProtection="1">
      <alignment horizontal="left" vertical="top"/>
      <protection/>
    </xf>
    <xf numFmtId="49" fontId="7" fillId="0" borderId="0" xfId="0" applyNumberFormat="1" applyFont="1" applyBorder="1" applyAlignment="1" applyProtection="1">
      <alignment horizontal="left" vertical="top"/>
      <protection/>
    </xf>
    <xf numFmtId="49" fontId="19" fillId="0" borderId="0" xfId="0" applyNumberFormat="1" applyFont="1" applyBorder="1" applyAlignment="1" applyProtection="1">
      <alignment horizontal="left" vertical="top"/>
      <protection/>
    </xf>
    <xf numFmtId="0" fontId="19" fillId="0" borderId="28" xfId="0" applyFont="1" applyBorder="1" applyAlignment="1" applyProtection="1">
      <alignment horizontal="left"/>
      <protection/>
    </xf>
    <xf numFmtId="0" fontId="19" fillId="0" borderId="28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NumberFormat="1" applyFont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9" xfId="0" applyNumberFormat="1" applyFont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/>
      <protection/>
    </xf>
    <xf numFmtId="0" fontId="9" fillId="0" borderId="30" xfId="0" applyNumberFormat="1" applyFont="1" applyBorder="1" applyAlignment="1" applyProtection="1">
      <alignment horizontal="center" vertical="center"/>
      <protection/>
    </xf>
    <xf numFmtId="0" fontId="9" fillId="0" borderId="19" xfId="0" applyNumberFormat="1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wrapText="1"/>
      <protection/>
    </xf>
    <xf numFmtId="0" fontId="8" fillId="0" borderId="6" xfId="0" applyFont="1" applyBorder="1" applyAlignment="1" applyProtection="1">
      <alignment horizontal="center" wrapText="1"/>
      <protection/>
    </xf>
    <xf numFmtId="0" fontId="0" fillId="0" borderId="8" xfId="0" applyBorder="1" applyAlignment="1">
      <alignment/>
    </xf>
    <xf numFmtId="0" fontId="22" fillId="0" borderId="0" xfId="0" applyFont="1" applyAlignment="1">
      <alignment/>
    </xf>
    <xf numFmtId="0" fontId="9" fillId="2" borderId="0" xfId="0" applyFont="1" applyFill="1" applyBorder="1" applyAlignment="1" applyProtection="1">
      <alignment/>
      <protection/>
    </xf>
    <xf numFmtId="0" fontId="9" fillId="2" borderId="23" xfId="0" applyFont="1" applyFill="1" applyBorder="1" applyAlignment="1" applyProtection="1">
      <alignment horizontal="center" wrapText="1"/>
      <protection/>
    </xf>
    <xf numFmtId="0" fontId="9" fillId="2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/>
    </xf>
    <xf numFmtId="0" fontId="9" fillId="0" borderId="32" xfId="0" applyFont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23" xfId="0" applyFont="1" applyFill="1" applyBorder="1" applyAlignment="1" applyProtection="1">
      <alignment horizontal="center" wrapText="1"/>
      <protection/>
    </xf>
    <xf numFmtId="0" fontId="9" fillId="3" borderId="0" xfId="0" applyNumberFormat="1" applyFont="1" applyFill="1" applyBorder="1" applyAlignment="1" applyProtection="1">
      <alignment horizontal="center" wrapText="1"/>
      <protection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2" borderId="6" xfId="0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7" xfId="0" applyNumberFormat="1" applyFont="1" applyBorder="1" applyAlignment="1" applyProtection="1">
      <alignment horizontal="center" vertical="center"/>
      <protection/>
    </xf>
    <xf numFmtId="0" fontId="9" fillId="0" borderId="3" xfId="0" applyNumberFormat="1" applyFont="1" applyBorder="1" applyAlignment="1" applyProtection="1">
      <alignment horizontal="center" vertical="center"/>
      <protection/>
    </xf>
    <xf numFmtId="0" fontId="9" fillId="0" borderId="28" xfId="0" applyNumberFormat="1" applyFont="1" applyBorder="1" applyAlignment="1" applyProtection="1">
      <alignment horizontal="center" vertical="center"/>
      <protection/>
    </xf>
    <xf numFmtId="0" fontId="9" fillId="0" borderId="4" xfId="0" applyNumberFormat="1" applyFont="1" applyBorder="1" applyAlignment="1" applyProtection="1">
      <alignment horizontal="center" vertical="center"/>
      <protection/>
    </xf>
    <xf numFmtId="0" fontId="9" fillId="0" borderId="33" xfId="0" applyNumberFormat="1" applyFont="1" applyBorder="1" applyAlignment="1" applyProtection="1">
      <alignment horizontal="center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 applyProtection="1">
      <alignment horizontal="center" vertical="center"/>
      <protection/>
    </xf>
    <xf numFmtId="0" fontId="9" fillId="4" borderId="19" xfId="0" applyNumberFormat="1" applyFont="1" applyFill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/>
      <protection/>
    </xf>
    <xf numFmtId="0" fontId="26" fillId="0" borderId="9" xfId="0" applyNumberFormat="1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wrapText="1"/>
      <protection/>
    </xf>
    <xf numFmtId="0" fontId="28" fillId="0" borderId="0" xfId="0" applyFont="1" applyAlignment="1">
      <alignment horizontal="center"/>
    </xf>
    <xf numFmtId="0" fontId="9" fillId="0" borderId="38" xfId="0" applyFont="1" applyBorder="1" applyAlignment="1" applyProtection="1">
      <alignment horizontal="center" wrapText="1"/>
      <protection/>
    </xf>
    <xf numFmtId="0" fontId="9" fillId="0" borderId="39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16" fillId="0" borderId="41" xfId="0" applyNumberFormat="1" applyFont="1" applyBorder="1" applyAlignment="1" applyProtection="1">
      <alignment horizontal="center" vertical="center"/>
      <protection/>
    </xf>
    <xf numFmtId="0" fontId="16" fillId="0" borderId="36" xfId="0" applyNumberFormat="1" applyFont="1" applyBorder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2" xfId="0" applyBorder="1" applyAlignment="1">
      <alignment/>
    </xf>
    <xf numFmtId="0" fontId="0" fillId="5" borderId="0" xfId="0" applyFill="1" applyAlignment="1">
      <alignment/>
    </xf>
    <xf numFmtId="0" fontId="22" fillId="0" borderId="43" xfId="0" applyFont="1" applyBorder="1" applyAlignment="1">
      <alignment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16" fillId="0" borderId="19" xfId="0" applyNumberFormat="1" applyFont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45" xfId="0" applyFont="1" applyFill="1" applyBorder="1" applyAlignment="1" applyProtection="1">
      <alignment horizontal="center" wrapText="1"/>
      <protection/>
    </xf>
    <xf numFmtId="0" fontId="9" fillId="0" borderId="46" xfId="0" applyFont="1" applyFill="1" applyBorder="1" applyAlignment="1" applyProtection="1">
      <alignment horizontal="center" wrapText="1"/>
      <protection/>
    </xf>
    <xf numFmtId="0" fontId="16" fillId="0" borderId="31" xfId="0" applyFont="1" applyBorder="1" applyAlignment="1" applyProtection="1">
      <alignment horizontal="center" wrapText="1"/>
      <protection/>
    </xf>
    <xf numFmtId="0" fontId="16" fillId="0" borderId="23" xfId="0" applyFont="1" applyBorder="1" applyAlignment="1" applyProtection="1">
      <alignment horizontal="center" wrapText="1"/>
      <protection/>
    </xf>
    <xf numFmtId="0" fontId="16" fillId="0" borderId="22" xfId="0" applyFont="1" applyBorder="1" applyAlignment="1" applyProtection="1">
      <alignment horizontal="center" wrapText="1"/>
      <protection/>
    </xf>
    <xf numFmtId="0" fontId="16" fillId="0" borderId="27" xfId="0" applyFont="1" applyBorder="1" applyAlignment="1" applyProtection="1">
      <alignment horizontal="center" wrapText="1"/>
      <protection/>
    </xf>
    <xf numFmtId="0" fontId="17" fillId="0" borderId="6" xfId="0" applyFont="1" applyBorder="1" applyAlignment="1" applyProtection="1">
      <alignment horizontal="center" wrapText="1"/>
      <protection/>
    </xf>
    <xf numFmtId="0" fontId="17" fillId="0" borderId="6" xfId="0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 horizontal="center" wrapText="1"/>
      <protection/>
    </xf>
    <xf numFmtId="0" fontId="22" fillId="0" borderId="8" xfId="0" applyFont="1" applyBorder="1" applyAlignment="1">
      <alignment/>
    </xf>
    <xf numFmtId="0" fontId="16" fillId="0" borderId="23" xfId="0" applyFont="1" applyFill="1" applyBorder="1" applyAlignment="1" applyProtection="1">
      <alignment horizontal="center" wrapText="1"/>
      <protection/>
    </xf>
    <xf numFmtId="0" fontId="16" fillId="0" borderId="21" xfId="0" applyFont="1" applyFill="1" applyBorder="1" applyAlignment="1" applyProtection="1">
      <alignment horizontal="center" wrapText="1"/>
      <protection/>
    </xf>
    <xf numFmtId="0" fontId="16" fillId="0" borderId="6" xfId="0" applyFont="1" applyFill="1" applyBorder="1" applyAlignment="1" applyProtection="1">
      <alignment horizontal="center" wrapText="1"/>
      <protection/>
    </xf>
    <xf numFmtId="0" fontId="22" fillId="0" borderId="47" xfId="0" applyFont="1" applyBorder="1" applyAlignment="1">
      <alignment horizontal="center"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49" xfId="0" applyFont="1" applyBorder="1" applyAlignment="1">
      <alignment/>
    </xf>
    <xf numFmtId="0" fontId="9" fillId="0" borderId="50" xfId="0" applyFont="1" applyFill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center" wrapText="1"/>
      <protection/>
    </xf>
    <xf numFmtId="0" fontId="9" fillId="0" borderId="27" xfId="0" applyFont="1" applyFill="1" applyBorder="1" applyAlignment="1" applyProtection="1">
      <alignment horizontal="center" wrapText="1"/>
      <protection/>
    </xf>
    <xf numFmtId="0" fontId="16" fillId="2" borderId="23" xfId="0" applyFont="1" applyFill="1" applyBorder="1" applyAlignment="1" applyProtection="1">
      <alignment horizontal="center" wrapText="1"/>
      <protection/>
    </xf>
    <xf numFmtId="0" fontId="16" fillId="0" borderId="31" xfId="0" applyFont="1" applyFill="1" applyBorder="1" applyAlignment="1" applyProtection="1">
      <alignment horizontal="center" wrapText="1"/>
      <protection/>
    </xf>
    <xf numFmtId="0" fontId="16" fillId="0" borderId="22" xfId="0" applyFont="1" applyFill="1" applyBorder="1" applyAlignment="1" applyProtection="1">
      <alignment horizontal="center" wrapText="1"/>
      <protection/>
    </xf>
    <xf numFmtId="0" fontId="16" fillId="5" borderId="23" xfId="0" applyFont="1" applyFill="1" applyBorder="1" applyAlignment="1" applyProtection="1">
      <alignment horizontal="center" wrapText="1"/>
      <protection/>
    </xf>
    <xf numFmtId="0" fontId="16" fillId="2" borderId="6" xfId="0" applyFont="1" applyFill="1" applyBorder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13" fillId="0" borderId="51" xfId="0" applyNumberFormat="1" applyFont="1" applyBorder="1" applyAlignment="1" applyProtection="1">
      <alignment horizontal="center"/>
      <protection/>
    </xf>
    <xf numFmtId="0" fontId="13" fillId="0" borderId="52" xfId="0" applyNumberFormat="1" applyFont="1" applyBorder="1" applyAlignment="1" applyProtection="1">
      <alignment horizontal="center"/>
      <protection/>
    </xf>
    <xf numFmtId="0" fontId="13" fillId="0" borderId="53" xfId="0" applyNumberFormat="1" applyFont="1" applyBorder="1" applyAlignment="1" applyProtection="1">
      <alignment horizontal="center"/>
      <protection/>
    </xf>
    <xf numFmtId="0" fontId="13" fillId="0" borderId="31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35" fillId="0" borderId="0" xfId="0" applyFont="1" applyAlignment="1">
      <alignment/>
    </xf>
    <xf numFmtId="0" fontId="9" fillId="0" borderId="26" xfId="0" applyFont="1" applyBorder="1" applyAlignment="1" applyProtection="1">
      <alignment/>
      <protection/>
    </xf>
    <xf numFmtId="0" fontId="17" fillId="0" borderId="37" xfId="0" applyFont="1" applyBorder="1" applyAlignment="1" applyProtection="1">
      <alignment/>
      <protection/>
    </xf>
    <xf numFmtId="0" fontId="17" fillId="0" borderId="54" xfId="0" applyFont="1" applyBorder="1" applyAlignment="1" applyProtection="1">
      <alignment horizontal="center" wrapText="1"/>
      <protection/>
    </xf>
    <xf numFmtId="0" fontId="17" fillId="0" borderId="39" xfId="0" applyFont="1" applyBorder="1" applyAlignment="1" applyProtection="1">
      <alignment/>
      <protection/>
    </xf>
    <xf numFmtId="0" fontId="17" fillId="0" borderId="23" xfId="0" applyFont="1" applyBorder="1" applyAlignment="1" applyProtection="1">
      <alignment horizontal="center" wrapText="1"/>
      <protection/>
    </xf>
    <xf numFmtId="0" fontId="42" fillId="0" borderId="55" xfId="0" applyFont="1" applyBorder="1" applyAlignment="1" applyProtection="1">
      <alignment horizontal="center" wrapText="1"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NumberFormat="1" applyFont="1" applyBorder="1" applyAlignment="1" applyProtection="1">
      <alignment horizontal="center" wrapText="1"/>
      <protection/>
    </xf>
    <xf numFmtId="0" fontId="42" fillId="0" borderId="56" xfId="0" applyFont="1" applyBorder="1" applyAlignment="1" applyProtection="1">
      <alignment horizontal="center" wrapText="1"/>
      <protection/>
    </xf>
    <xf numFmtId="0" fontId="8" fillId="0" borderId="57" xfId="0" applyNumberFormat="1" applyFont="1" applyBorder="1" applyAlignment="1" applyProtection="1">
      <alignment horizontal="center" vertical="center" wrapText="1"/>
      <protection/>
    </xf>
    <xf numFmtId="0" fontId="8" fillId="0" borderId="34" xfId="0" applyNumberFormat="1" applyFont="1" applyBorder="1" applyAlignment="1" applyProtection="1">
      <alignment horizontal="center" vertical="center" textRotation="90"/>
      <protection/>
    </xf>
    <xf numFmtId="0" fontId="8" fillId="0" borderId="36" xfId="0" applyNumberFormat="1" applyFont="1" applyBorder="1" applyAlignment="1" applyProtection="1">
      <alignment horizontal="center" vertical="center" textRotation="90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0" fillId="0" borderId="32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19" fillId="0" borderId="60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19" fillId="0" borderId="62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textRotation="90" wrapText="1"/>
      <protection/>
    </xf>
    <xf numFmtId="0" fontId="12" fillId="0" borderId="64" xfId="0" applyFont="1" applyBorder="1" applyAlignment="1" applyProtection="1">
      <alignment horizontal="center" vertical="center" textRotation="90"/>
      <protection/>
    </xf>
    <xf numFmtId="0" fontId="12" fillId="0" borderId="24" xfId="0" applyFont="1" applyBorder="1" applyAlignment="1" applyProtection="1">
      <alignment horizontal="center" vertical="center" textRotation="90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19" fillId="0" borderId="59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66" xfId="0" applyFont="1" applyBorder="1" applyAlignment="1" applyProtection="1">
      <alignment horizontal="center" vertical="center" wrapText="1"/>
      <protection/>
    </xf>
    <xf numFmtId="0" fontId="15" fillId="0" borderId="58" xfId="0" applyFont="1" applyBorder="1" applyAlignment="1">
      <alignment horizontal="justify" textRotation="90"/>
    </xf>
    <xf numFmtId="0" fontId="15" fillId="0" borderId="39" xfId="0" applyFont="1" applyBorder="1" applyAlignment="1">
      <alignment horizontal="justify" textRotation="90"/>
    </xf>
    <xf numFmtId="0" fontId="15" fillId="0" borderId="26" xfId="0" applyFont="1" applyBorder="1" applyAlignment="1">
      <alignment horizontal="justify" textRotation="90"/>
    </xf>
    <xf numFmtId="0" fontId="15" fillId="0" borderId="67" xfId="0" applyFont="1" applyBorder="1" applyAlignment="1">
      <alignment horizontal="justify" textRotation="90"/>
    </xf>
    <xf numFmtId="0" fontId="15" fillId="0" borderId="61" xfId="0" applyFont="1" applyBorder="1" applyAlignment="1">
      <alignment horizontal="justify" textRotation="90"/>
    </xf>
    <xf numFmtId="0" fontId="12" fillId="0" borderId="68" xfId="0" applyFont="1" applyBorder="1" applyAlignment="1" applyProtection="1">
      <alignment horizontal="center" vertical="center" textRotation="90"/>
      <protection/>
    </xf>
    <xf numFmtId="0" fontId="15" fillId="0" borderId="69" xfId="0" applyFont="1" applyBorder="1" applyAlignment="1">
      <alignment horizontal="justify" textRotation="90"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30" xfId="0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  <protection/>
    </xf>
    <xf numFmtId="0" fontId="8" fillId="0" borderId="70" xfId="0" applyNumberFormat="1" applyFont="1" applyBorder="1" applyAlignment="1" applyProtection="1">
      <alignment horizontal="center" vertical="center"/>
      <protection/>
    </xf>
    <xf numFmtId="0" fontId="9" fillId="0" borderId="71" xfId="0" applyNumberFormat="1" applyFont="1" applyBorder="1" applyAlignment="1" applyProtection="1">
      <alignment horizontal="center" vertical="center"/>
      <protection/>
    </xf>
    <xf numFmtId="0" fontId="8" fillId="0" borderId="72" xfId="0" applyNumberFormat="1" applyFont="1" applyBorder="1" applyAlignment="1" applyProtection="1">
      <alignment horizontal="center" vertical="center"/>
      <protection/>
    </xf>
    <xf numFmtId="0" fontId="8" fillId="0" borderId="57" xfId="0" applyNumberFormat="1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 wrapText="1"/>
      <protection/>
    </xf>
    <xf numFmtId="0" fontId="9" fillId="0" borderId="70" xfId="0" applyFont="1" applyBorder="1" applyAlignment="1" applyProtection="1">
      <alignment horizontal="center" vertical="center" wrapText="1"/>
      <protection/>
    </xf>
    <xf numFmtId="0" fontId="9" fillId="0" borderId="73" xfId="0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9" fillId="4" borderId="73" xfId="0" applyNumberFormat="1" applyFont="1" applyFill="1" applyBorder="1" applyAlignment="1" applyProtection="1">
      <alignment horizontal="center" vertical="center"/>
      <protection/>
    </xf>
    <xf numFmtId="0" fontId="9" fillId="4" borderId="72" xfId="0" applyNumberFormat="1" applyFont="1" applyFill="1" applyBorder="1" applyAlignment="1" applyProtection="1">
      <alignment horizontal="center" vertical="center"/>
      <protection/>
    </xf>
    <xf numFmtId="0" fontId="9" fillId="0" borderId="57" xfId="0" applyNumberFormat="1" applyFont="1" applyBorder="1" applyAlignment="1" applyProtection="1">
      <alignment horizontal="center" vertical="center"/>
      <protection/>
    </xf>
    <xf numFmtId="0" fontId="9" fillId="0" borderId="74" xfId="0" applyNumberFormat="1" applyFont="1" applyBorder="1" applyAlignment="1" applyProtection="1">
      <alignment horizontal="center" vertical="center"/>
      <protection/>
    </xf>
    <xf numFmtId="0" fontId="8" fillId="0" borderId="73" xfId="0" applyNumberFormat="1" applyFont="1" applyBorder="1" applyAlignment="1" applyProtection="1">
      <alignment horizontal="center" vertical="center"/>
      <protection/>
    </xf>
    <xf numFmtId="0" fontId="8" fillId="0" borderId="74" xfId="0" applyNumberFormat="1" applyFont="1" applyBorder="1" applyAlignment="1" applyProtection="1">
      <alignment horizontal="center" vertical="center"/>
      <protection/>
    </xf>
    <xf numFmtId="0" fontId="9" fillId="0" borderId="73" xfId="0" applyNumberFormat="1" applyFont="1" applyBorder="1" applyAlignment="1" applyProtection="1">
      <alignment horizontal="center" vertical="center"/>
      <protection/>
    </xf>
    <xf numFmtId="0" fontId="9" fillId="4" borderId="57" xfId="0" applyNumberFormat="1" applyFont="1" applyFill="1" applyBorder="1" applyAlignment="1" applyProtection="1">
      <alignment horizontal="center" vertical="center"/>
      <protection/>
    </xf>
    <xf numFmtId="0" fontId="9" fillId="4" borderId="74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Border="1" applyAlignment="1" applyProtection="1">
      <alignment horizontal="center" vertical="center"/>
      <protection/>
    </xf>
    <xf numFmtId="49" fontId="8" fillId="0" borderId="34" xfId="0" applyNumberFormat="1" applyFont="1" applyBorder="1" applyAlignment="1" applyProtection="1">
      <alignment horizontal="center" vertical="center" textRotation="90" wrapText="1"/>
      <protection/>
    </xf>
    <xf numFmtId="49" fontId="8" fillId="0" borderId="75" xfId="0" applyNumberFormat="1" applyFont="1" applyBorder="1" applyAlignment="1" applyProtection="1">
      <alignment horizontal="center" vertical="center" textRotation="90" wrapText="1"/>
      <protection/>
    </xf>
    <xf numFmtId="49" fontId="8" fillId="0" borderId="60" xfId="0" applyNumberFormat="1" applyFont="1" applyBorder="1" applyAlignment="1" applyProtection="1">
      <alignment horizontal="center" vertical="center" textRotation="90" wrapText="1"/>
      <protection/>
    </xf>
    <xf numFmtId="49" fontId="8" fillId="0" borderId="62" xfId="0" applyNumberFormat="1" applyFont="1" applyBorder="1" applyAlignment="1" applyProtection="1">
      <alignment horizontal="center" vertical="center" textRotation="90" wrapText="1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7" fillId="0" borderId="71" xfId="0" applyNumberFormat="1" applyFont="1" applyBorder="1" applyAlignment="1" applyProtection="1">
      <alignment horizontal="center" vertical="center"/>
      <protection/>
    </xf>
    <xf numFmtId="0" fontId="7" fillId="0" borderId="76" xfId="0" applyNumberFormat="1" applyFont="1" applyBorder="1" applyAlignment="1" applyProtection="1">
      <alignment horizontal="center" vertical="center"/>
      <protection/>
    </xf>
    <xf numFmtId="0" fontId="7" fillId="0" borderId="57" xfId="0" applyNumberFormat="1" applyFont="1" applyBorder="1" applyAlignment="1" applyProtection="1">
      <alignment horizontal="center" vertical="center"/>
      <protection/>
    </xf>
    <xf numFmtId="0" fontId="7" fillId="0" borderId="72" xfId="0" applyNumberFormat="1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left" vertical="center" wrapText="1"/>
      <protection/>
    </xf>
    <xf numFmtId="0" fontId="15" fillId="0" borderId="70" xfId="0" applyFont="1" applyBorder="1" applyAlignment="1">
      <alignment horizontal="left" vertical="center" wrapText="1"/>
    </xf>
    <xf numFmtId="0" fontId="15" fillId="0" borderId="74" xfId="0" applyFont="1" applyBorder="1" applyAlignment="1">
      <alignment horizontal="left" vertical="center" wrapText="1"/>
    </xf>
    <xf numFmtId="0" fontId="8" fillId="0" borderId="59" xfId="0" applyNumberFormat="1" applyFont="1" applyBorder="1" applyAlignment="1" applyProtection="1">
      <alignment horizontal="center" vertical="center" textRotation="90"/>
      <protection/>
    </xf>
    <xf numFmtId="0" fontId="8" fillId="0" borderId="26" xfId="0" applyNumberFormat="1" applyFont="1" applyBorder="1" applyAlignment="1" applyProtection="1">
      <alignment horizontal="center" vertical="center" textRotation="90"/>
      <protection/>
    </xf>
    <xf numFmtId="0" fontId="8" fillId="0" borderId="60" xfId="0" applyNumberFormat="1" applyFont="1" applyBorder="1" applyAlignment="1" applyProtection="1">
      <alignment horizontal="center" vertical="center" textRotation="90"/>
      <protection/>
    </xf>
    <xf numFmtId="0" fontId="8" fillId="0" borderId="61" xfId="0" applyNumberFormat="1" applyFont="1" applyBorder="1" applyAlignment="1" applyProtection="1">
      <alignment horizontal="center" vertical="center" textRotation="90"/>
      <protection/>
    </xf>
    <xf numFmtId="0" fontId="8" fillId="0" borderId="70" xfId="0" applyNumberFormat="1" applyFont="1" applyBorder="1" applyAlignment="1" applyProtection="1">
      <alignment horizontal="center" vertical="center" wrapText="1"/>
      <protection/>
    </xf>
    <xf numFmtId="0" fontId="8" fillId="0" borderId="74" xfId="0" applyNumberFormat="1" applyFont="1" applyBorder="1" applyAlignment="1" applyProtection="1">
      <alignment horizontal="center" vertical="center" wrapText="1"/>
      <protection/>
    </xf>
    <xf numFmtId="49" fontId="8" fillId="0" borderId="63" xfId="0" applyNumberFormat="1" applyFont="1" applyBorder="1" applyAlignment="1" applyProtection="1">
      <alignment horizontal="center" vertical="center" textRotation="90" wrapText="1"/>
      <protection/>
    </xf>
    <xf numFmtId="49" fontId="8" fillId="0" borderId="58" xfId="0" applyNumberFormat="1" applyFont="1" applyBorder="1" applyAlignment="1" applyProtection="1">
      <alignment horizontal="center" vertical="center" textRotation="90" wrapText="1"/>
      <protection/>
    </xf>
    <xf numFmtId="49" fontId="8" fillId="0" borderId="59" xfId="0" applyNumberFormat="1" applyFont="1" applyBorder="1" applyAlignment="1" applyProtection="1">
      <alignment horizontal="center" vertical="center" textRotation="90" wrapText="1"/>
      <protection/>
    </xf>
    <xf numFmtId="49" fontId="8" fillId="0" borderId="26" xfId="0" applyNumberFormat="1" applyFont="1" applyBorder="1" applyAlignment="1" applyProtection="1">
      <alignment horizontal="center" vertical="center" textRotation="90" wrapText="1"/>
      <protection/>
    </xf>
    <xf numFmtId="49" fontId="8" fillId="0" borderId="61" xfId="0" applyNumberFormat="1" applyFont="1" applyBorder="1" applyAlignment="1" applyProtection="1">
      <alignment horizontal="center" vertical="center" textRotation="90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41" xfId="0" applyNumberFormat="1" applyFont="1" applyBorder="1" applyAlignment="1" applyProtection="1">
      <alignment horizontal="center" vertical="center" textRotation="90" wrapText="1"/>
      <protection/>
    </xf>
    <xf numFmtId="0" fontId="8" fillId="0" borderId="75" xfId="0" applyNumberFormat="1" applyFont="1" applyBorder="1" applyAlignment="1" applyProtection="1">
      <alignment horizontal="center" vertical="center" textRotation="90"/>
      <protection/>
    </xf>
    <xf numFmtId="0" fontId="8" fillId="0" borderId="39" xfId="0" applyNumberFormat="1" applyFont="1" applyBorder="1" applyAlignment="1" applyProtection="1">
      <alignment horizontal="center" vertical="center" textRotation="90"/>
      <protection/>
    </xf>
    <xf numFmtId="0" fontId="8" fillId="0" borderId="66" xfId="0" applyNumberFormat="1" applyFont="1" applyBorder="1" applyAlignment="1" applyProtection="1">
      <alignment horizontal="center" vertical="center" textRotation="90"/>
      <protection/>
    </xf>
    <xf numFmtId="0" fontId="8" fillId="0" borderId="67" xfId="0" applyNumberFormat="1" applyFont="1" applyBorder="1" applyAlignment="1" applyProtection="1">
      <alignment horizontal="center" vertical="center" textRotation="90"/>
      <protection/>
    </xf>
    <xf numFmtId="0" fontId="8" fillId="0" borderId="62" xfId="0" applyNumberFormat="1" applyFont="1" applyBorder="1" applyAlignment="1" applyProtection="1">
      <alignment horizontal="center" vertical="center" textRotation="90"/>
      <protection/>
    </xf>
    <xf numFmtId="0" fontId="8" fillId="0" borderId="75" xfId="0" applyNumberFormat="1" applyFont="1" applyBorder="1" applyAlignment="1" applyProtection="1">
      <alignment horizontal="center" vertical="center" textRotation="90" wrapText="1"/>
      <protection/>
    </xf>
    <xf numFmtId="0" fontId="8" fillId="0" borderId="39" xfId="0" applyNumberFormat="1" applyFont="1" applyBorder="1" applyAlignment="1" applyProtection="1">
      <alignment horizontal="center" vertical="center" textRotation="90" wrapText="1"/>
      <protection/>
    </xf>
    <xf numFmtId="0" fontId="8" fillId="0" borderId="66" xfId="0" applyNumberFormat="1" applyFont="1" applyBorder="1" applyAlignment="1" applyProtection="1">
      <alignment horizontal="center" vertical="center" textRotation="90" wrapText="1"/>
      <protection/>
    </xf>
    <xf numFmtId="0" fontId="8" fillId="0" borderId="67" xfId="0" applyNumberFormat="1" applyFont="1" applyBorder="1" applyAlignment="1" applyProtection="1">
      <alignment horizontal="center" vertical="center" textRotation="90" wrapText="1"/>
      <protection/>
    </xf>
    <xf numFmtId="0" fontId="8" fillId="0" borderId="62" xfId="0" applyNumberFormat="1" applyFont="1" applyBorder="1" applyAlignment="1" applyProtection="1">
      <alignment horizontal="center" vertical="center" textRotation="90" wrapText="1"/>
      <protection/>
    </xf>
    <xf numFmtId="49" fontId="12" fillId="0" borderId="9" xfId="0" applyNumberFormat="1" applyFont="1" applyBorder="1" applyAlignment="1" applyProtection="1">
      <alignment horizontal="center" vertical="center" wrapText="1"/>
      <protection/>
    </xf>
    <xf numFmtId="49" fontId="12" fillId="0" borderId="28" xfId="0" applyNumberFormat="1" applyFont="1" applyBorder="1" applyAlignment="1" applyProtection="1">
      <alignment horizontal="center" vertical="center" wrapText="1"/>
      <protection/>
    </xf>
    <xf numFmtId="49" fontId="12" fillId="0" borderId="8" xfId="0" applyNumberFormat="1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textRotation="90" wrapText="1"/>
      <protection/>
    </xf>
    <xf numFmtId="0" fontId="8" fillId="0" borderId="75" xfId="0" applyFont="1" applyBorder="1" applyAlignment="1" applyProtection="1">
      <alignment horizontal="center" vertical="center" textRotation="90" wrapText="1"/>
      <protection/>
    </xf>
    <xf numFmtId="0" fontId="8" fillId="0" borderId="39" xfId="0" applyFont="1" applyBorder="1" applyAlignment="1" applyProtection="1">
      <alignment horizontal="center" vertical="center" textRotation="90" wrapText="1"/>
      <protection/>
    </xf>
    <xf numFmtId="0" fontId="8" fillId="0" borderId="66" xfId="0" applyFont="1" applyBorder="1" applyAlignment="1" applyProtection="1">
      <alignment horizontal="center" vertical="center" textRotation="90" wrapText="1"/>
      <protection/>
    </xf>
    <xf numFmtId="0" fontId="8" fillId="0" borderId="67" xfId="0" applyFont="1" applyBorder="1" applyAlignment="1" applyProtection="1">
      <alignment horizontal="center" vertical="center" textRotation="90" wrapText="1"/>
      <protection/>
    </xf>
    <xf numFmtId="0" fontId="8" fillId="0" borderId="62" xfId="0" applyFont="1" applyBorder="1" applyAlignment="1" applyProtection="1">
      <alignment horizontal="center" vertical="center" textRotation="90" wrapText="1"/>
      <protection/>
    </xf>
    <xf numFmtId="0" fontId="8" fillId="0" borderId="34" xfId="0" applyFont="1" applyBorder="1" applyAlignment="1" applyProtection="1">
      <alignment horizontal="center" vertical="center" textRotation="90" wrapText="1"/>
      <protection/>
    </xf>
    <xf numFmtId="0" fontId="8" fillId="0" borderId="59" xfId="0" applyFont="1" applyBorder="1" applyAlignment="1" applyProtection="1">
      <alignment horizontal="center" vertical="center" textRotation="90" wrapText="1"/>
      <protection/>
    </xf>
    <xf numFmtId="0" fontId="8" fillId="0" borderId="60" xfId="0" applyFont="1" applyBorder="1" applyAlignment="1" applyProtection="1">
      <alignment horizontal="center" vertical="center" textRotation="90" wrapText="1"/>
      <protection/>
    </xf>
    <xf numFmtId="0" fontId="8" fillId="0" borderId="36" xfId="0" applyFont="1" applyBorder="1" applyAlignment="1" applyProtection="1">
      <alignment horizontal="center" vertical="center" textRotation="90" wrapText="1"/>
      <protection/>
    </xf>
    <xf numFmtId="0" fontId="8" fillId="0" borderId="26" xfId="0" applyFont="1" applyBorder="1" applyAlignment="1" applyProtection="1">
      <alignment horizontal="center" vertical="center" textRotation="90" wrapText="1"/>
      <protection/>
    </xf>
    <xf numFmtId="0" fontId="8" fillId="0" borderId="61" xfId="0" applyFont="1" applyBorder="1" applyAlignment="1" applyProtection="1">
      <alignment horizontal="center" vertical="center" textRotation="90" wrapText="1"/>
      <protection/>
    </xf>
    <xf numFmtId="0" fontId="9" fillId="0" borderId="9" xfId="0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7" fillId="0" borderId="20" xfId="0" applyNumberFormat="1" applyFont="1" applyBorder="1" applyAlignment="1" applyProtection="1">
      <alignment horizontal="center" vertical="center"/>
      <protection/>
    </xf>
    <xf numFmtId="0" fontId="20" fillId="0" borderId="77" xfId="0" applyFont="1" applyBorder="1" applyAlignment="1">
      <alignment horizontal="center" vertical="center"/>
    </xf>
    <xf numFmtId="0" fontId="9" fillId="0" borderId="19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9" fillId="0" borderId="72" xfId="0" applyNumberFormat="1" applyFont="1" applyBorder="1" applyAlignment="1" applyProtection="1">
      <alignment horizontal="center" vertical="center"/>
      <protection/>
    </xf>
    <xf numFmtId="0" fontId="9" fillId="0" borderId="3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24" fillId="0" borderId="8" xfId="0" applyFont="1" applyBorder="1" applyAlignment="1">
      <alignment horizontal="center" vertical="center"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7" xfId="0" applyNumberFormat="1" applyFont="1" applyBorder="1" applyAlignment="1" applyProtection="1">
      <alignment horizontal="center" vertical="center"/>
      <protection/>
    </xf>
    <xf numFmtId="0" fontId="8" fillId="0" borderId="33" xfId="0" applyNumberFormat="1" applyFont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9" fillId="5" borderId="4" xfId="0" applyNumberFormat="1" applyFont="1" applyFill="1" applyBorder="1" applyAlignment="1" applyProtection="1">
      <alignment horizontal="center" vertical="center"/>
      <protection/>
    </xf>
    <xf numFmtId="0" fontId="9" fillId="5" borderId="33" xfId="0" applyNumberFormat="1" applyFont="1" applyFill="1" applyBorder="1" applyAlignment="1" applyProtection="1">
      <alignment horizontal="center" vertical="center"/>
      <protection/>
    </xf>
    <xf numFmtId="0" fontId="9" fillId="5" borderId="18" xfId="0" applyNumberFormat="1" applyFont="1" applyFill="1" applyBorder="1" applyAlignment="1" applyProtection="1">
      <alignment horizontal="center" vertical="center"/>
      <protection/>
    </xf>
    <xf numFmtId="0" fontId="9" fillId="5" borderId="3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Border="1" applyAlignment="1" applyProtection="1">
      <alignment horizontal="center" vertical="center"/>
      <protection/>
    </xf>
    <xf numFmtId="0" fontId="15" fillId="0" borderId="2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 applyProtection="1">
      <alignment horizontal="center" vertical="center"/>
      <protection/>
    </xf>
    <xf numFmtId="0" fontId="7" fillId="0" borderId="78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9" fillId="4" borderId="18" xfId="0" applyNumberFormat="1" applyFont="1" applyFill="1" applyBorder="1" applyAlignment="1" applyProtection="1">
      <alignment horizontal="center" vertical="center"/>
      <protection/>
    </xf>
    <xf numFmtId="0" fontId="9" fillId="4" borderId="3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4" borderId="4" xfId="0" applyNumberFormat="1" applyFont="1" applyFill="1" applyBorder="1" applyAlignment="1" applyProtection="1">
      <alignment horizontal="center" vertical="center"/>
      <protection/>
    </xf>
    <xf numFmtId="0" fontId="9" fillId="4" borderId="3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Border="1" applyAlignment="1" applyProtection="1">
      <alignment horizontal="center" vertical="center"/>
      <protection/>
    </xf>
    <xf numFmtId="0" fontId="7" fillId="0" borderId="33" xfId="0" applyNumberFormat="1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 applyProtection="1">
      <alignment horizontal="left" vertical="center" wrapText="1"/>
      <protection/>
    </xf>
    <xf numFmtId="0" fontId="9" fillId="0" borderId="75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1" fillId="0" borderId="9" xfId="0" applyNumberFormat="1" applyFont="1" applyBorder="1" applyAlignment="1" applyProtection="1">
      <alignment horizontal="center" vertical="center"/>
      <protection/>
    </xf>
    <xf numFmtId="0" fontId="21" fillId="0" borderId="8" xfId="0" applyNumberFormat="1" applyFont="1" applyBorder="1" applyAlignment="1" applyProtection="1">
      <alignment horizontal="center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/>
    </xf>
    <xf numFmtId="0" fontId="9" fillId="0" borderId="3" xfId="0" applyNumberFormat="1" applyFont="1" applyBorder="1" applyAlignment="1" applyProtection="1">
      <alignment horizontal="center" vertical="center"/>
      <protection/>
    </xf>
    <xf numFmtId="0" fontId="8" fillId="0" borderId="4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  <xf numFmtId="0" fontId="9" fillId="0" borderId="4" xfId="0" applyNumberFormat="1" applyFont="1" applyBorder="1" applyAlignment="1" applyProtection="1">
      <alignment horizontal="center" vertical="center"/>
      <protection/>
    </xf>
    <xf numFmtId="0" fontId="9" fillId="0" borderId="33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9" fillId="4" borderId="19" xfId="0" applyNumberFormat="1" applyFont="1" applyFill="1" applyBorder="1" applyAlignment="1" applyProtection="1">
      <alignment horizontal="center" vertical="center"/>
      <protection/>
    </xf>
    <xf numFmtId="0" fontId="9" fillId="4" borderId="8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4" borderId="9" xfId="0" applyNumberFormat="1" applyFont="1" applyFill="1" applyBorder="1" applyAlignment="1" applyProtection="1">
      <alignment horizontal="center" vertical="center"/>
      <protection/>
    </xf>
    <xf numFmtId="0" fontId="9" fillId="4" borderId="30" xfId="0" applyNumberFormat="1" applyFont="1" applyFill="1" applyBorder="1" applyAlignment="1" applyProtection="1">
      <alignment horizontal="center" vertical="center"/>
      <protection/>
    </xf>
    <xf numFmtId="0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30" xfId="0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/>
      <protection/>
    </xf>
    <xf numFmtId="0" fontId="9" fillId="2" borderId="30" xfId="0" applyNumberFormat="1" applyFont="1" applyFill="1" applyBorder="1" applyAlignment="1" applyProtection="1">
      <alignment horizontal="center" vertical="center"/>
      <protection/>
    </xf>
    <xf numFmtId="0" fontId="9" fillId="2" borderId="19" xfId="0" applyNumberFormat="1" applyFont="1" applyFill="1" applyBorder="1" applyAlignment="1" applyProtection="1">
      <alignment horizontal="center" vertical="center"/>
      <protection/>
    </xf>
    <xf numFmtId="0" fontId="9" fillId="2" borderId="8" xfId="0" applyNumberFormat="1" applyFont="1" applyFill="1" applyBorder="1" applyAlignment="1" applyProtection="1">
      <alignment horizontal="center" vertical="center"/>
      <protection/>
    </xf>
    <xf numFmtId="0" fontId="20" fillId="0" borderId="35" xfId="0" applyFont="1" applyBorder="1" applyAlignment="1">
      <alignment/>
    </xf>
    <xf numFmtId="0" fontId="8" fillId="0" borderId="79" xfId="0" applyFont="1" applyBorder="1" applyAlignment="1" applyProtection="1">
      <alignment horizontal="right" vertical="center" wrapText="1"/>
      <protection/>
    </xf>
    <xf numFmtId="0" fontId="8" fillId="0" borderId="71" xfId="0" applyFont="1" applyBorder="1" applyAlignment="1" applyProtection="1">
      <alignment horizontal="right" vertical="center" wrapText="1"/>
      <protection/>
    </xf>
    <xf numFmtId="0" fontId="8" fillId="0" borderId="76" xfId="0" applyFont="1" applyBorder="1" applyAlignment="1" applyProtection="1">
      <alignment horizontal="right" vertical="center" wrapText="1"/>
      <protection/>
    </xf>
    <xf numFmtId="0" fontId="8" fillId="0" borderId="38" xfId="0" applyNumberFormat="1" applyFont="1" applyBorder="1" applyAlignment="1" applyProtection="1">
      <alignment horizontal="center" vertical="center"/>
      <protection/>
    </xf>
    <xf numFmtId="0" fontId="8" fillId="0" borderId="78" xfId="0" applyNumberFormat="1" applyFont="1" applyBorder="1" applyAlignment="1" applyProtection="1">
      <alignment horizontal="center" vertical="center"/>
      <protection/>
    </xf>
    <xf numFmtId="0" fontId="9" fillId="2" borderId="79" xfId="0" applyNumberFormat="1" applyFont="1" applyFill="1" applyBorder="1" applyAlignment="1" applyProtection="1">
      <alignment horizontal="center" vertical="center"/>
      <protection/>
    </xf>
    <xf numFmtId="0" fontId="9" fillId="2" borderId="76" xfId="0" applyNumberFormat="1" applyFont="1" applyFill="1" applyBorder="1" applyAlignment="1" applyProtection="1">
      <alignment horizontal="center" vertical="center"/>
      <protection/>
    </xf>
    <xf numFmtId="0" fontId="9" fillId="2" borderId="38" xfId="0" applyNumberFormat="1" applyFont="1" applyFill="1" applyBorder="1" applyAlignment="1" applyProtection="1">
      <alignment horizontal="center" vertical="center"/>
      <protection/>
    </xf>
    <xf numFmtId="0" fontId="9" fillId="2" borderId="78" xfId="0" applyNumberFormat="1" applyFont="1" applyFill="1" applyBorder="1" applyAlignment="1" applyProtection="1">
      <alignment horizontal="center" vertical="center"/>
      <protection/>
    </xf>
    <xf numFmtId="0" fontId="9" fillId="2" borderId="71" xfId="0" applyNumberFormat="1" applyFont="1" applyFill="1" applyBorder="1" applyAlignment="1" applyProtection="1">
      <alignment horizontal="center" vertical="center"/>
      <protection/>
    </xf>
    <xf numFmtId="0" fontId="9" fillId="2" borderId="79" xfId="0" applyFont="1" applyFill="1" applyBorder="1" applyAlignment="1" applyProtection="1">
      <alignment horizontal="left" vertical="center" wrapText="1"/>
      <protection/>
    </xf>
    <xf numFmtId="0" fontId="15" fillId="2" borderId="71" xfId="0" applyFont="1" applyFill="1" applyBorder="1" applyAlignment="1">
      <alignment horizontal="left" vertical="center" wrapText="1"/>
    </xf>
    <xf numFmtId="0" fontId="15" fillId="2" borderId="78" xfId="0" applyFont="1" applyFill="1" applyBorder="1" applyAlignment="1">
      <alignment horizontal="left" vertical="center" wrapText="1"/>
    </xf>
    <xf numFmtId="0" fontId="9" fillId="2" borderId="79" xfId="0" applyFont="1" applyFill="1" applyBorder="1" applyAlignment="1" applyProtection="1">
      <alignment horizontal="center" vertical="center" wrapText="1"/>
      <protection/>
    </xf>
    <xf numFmtId="0" fontId="9" fillId="2" borderId="71" xfId="0" applyFont="1" applyFill="1" applyBorder="1" applyAlignment="1" applyProtection="1">
      <alignment horizontal="center" vertical="center" wrapText="1"/>
      <protection/>
    </xf>
    <xf numFmtId="0" fontId="9" fillId="2" borderId="76" xfId="0" applyFont="1" applyFill="1" applyBorder="1" applyAlignment="1" applyProtection="1">
      <alignment horizontal="center" vertical="center" wrapText="1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78" xfId="0" applyNumberFormat="1" applyFont="1" applyFill="1" applyBorder="1" applyAlignment="1" applyProtection="1">
      <alignment horizontal="center" vertical="center"/>
      <protection/>
    </xf>
    <xf numFmtId="0" fontId="8" fillId="2" borderId="79" xfId="0" applyNumberFormat="1" applyFont="1" applyFill="1" applyBorder="1" applyAlignment="1" applyProtection="1">
      <alignment horizontal="center" vertical="center"/>
      <protection/>
    </xf>
    <xf numFmtId="0" fontId="8" fillId="2" borderId="76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Border="1" applyAlignment="1" applyProtection="1">
      <alignment horizontal="center" vertical="center"/>
      <protection/>
    </xf>
    <xf numFmtId="0" fontId="9" fillId="0" borderId="77" xfId="0" applyNumberFormat="1" applyFont="1" applyBorder="1" applyAlignment="1" applyProtection="1">
      <alignment horizontal="center" vertical="center"/>
      <protection/>
    </xf>
    <xf numFmtId="0" fontId="8" fillId="0" borderId="38" xfId="0" applyNumberFormat="1" applyFont="1" applyBorder="1" applyAlignment="1" applyProtection="1">
      <alignment horizontal="center" vertical="center"/>
      <protection/>
    </xf>
    <xf numFmtId="0" fontId="8" fillId="0" borderId="78" xfId="0" applyNumberFormat="1" applyFont="1" applyBorder="1" applyAlignment="1" applyProtection="1">
      <alignment horizontal="center" vertical="center"/>
      <protection/>
    </xf>
    <xf numFmtId="0" fontId="8" fillId="0" borderId="79" xfId="0" applyNumberFormat="1" applyFont="1" applyBorder="1" applyAlignment="1" applyProtection="1">
      <alignment horizontal="center" vertical="center"/>
      <protection/>
    </xf>
    <xf numFmtId="0" fontId="8" fillId="0" borderId="76" xfId="0" applyNumberFormat="1" applyFont="1" applyBorder="1" applyAlignment="1" applyProtection="1">
      <alignment horizontal="center" vertical="center"/>
      <protection/>
    </xf>
    <xf numFmtId="0" fontId="8" fillId="0" borderId="76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77" xfId="0" applyNumberFormat="1" applyFont="1" applyBorder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 wrapText="1"/>
      <protection/>
    </xf>
    <xf numFmtId="0" fontId="9" fillId="2" borderId="28" xfId="0" applyFont="1" applyFill="1" applyBorder="1" applyAlignment="1" applyProtection="1">
      <alignment horizontal="left" vertical="center" wrapText="1"/>
      <protection/>
    </xf>
    <xf numFmtId="0" fontId="9" fillId="2" borderId="8" xfId="0" applyFont="1" applyFill="1" applyBorder="1" applyAlignment="1" applyProtection="1">
      <alignment horizontal="left" vertical="center" wrapText="1"/>
      <protection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0" fontId="8" fillId="2" borderId="30" xfId="0" applyNumberFormat="1" applyFont="1" applyFill="1" applyBorder="1" applyAlignment="1" applyProtection="1">
      <alignment horizontal="center" vertical="center"/>
      <protection/>
    </xf>
    <xf numFmtId="0" fontId="8" fillId="2" borderId="28" xfId="0" applyNumberFormat="1" applyFont="1" applyFill="1" applyBorder="1" applyAlignment="1" applyProtection="1">
      <alignment horizontal="center" vertical="center"/>
      <protection/>
    </xf>
    <xf numFmtId="0" fontId="9" fillId="2" borderId="28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8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2" borderId="20" xfId="0" applyNumberFormat="1" applyFont="1" applyFill="1" applyBorder="1" applyAlignment="1" applyProtection="1">
      <alignment horizontal="center" vertical="center"/>
      <protection/>
    </xf>
    <xf numFmtId="0" fontId="9" fillId="2" borderId="77" xfId="0" applyNumberFormat="1" applyFont="1" applyFill="1" applyBorder="1" applyAlignment="1" applyProtection="1">
      <alignment horizontal="center" vertical="center"/>
      <protection/>
    </xf>
    <xf numFmtId="0" fontId="9" fillId="2" borderId="57" xfId="0" applyNumberFormat="1" applyFont="1" applyFill="1" applyBorder="1" applyAlignment="1" applyProtection="1">
      <alignment horizontal="center" vertical="center"/>
      <protection/>
    </xf>
    <xf numFmtId="0" fontId="9" fillId="2" borderId="72" xfId="0" applyNumberFormat="1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9" fillId="5" borderId="19" xfId="0" applyNumberFormat="1" applyFont="1" applyFill="1" applyBorder="1" applyAlignment="1" applyProtection="1">
      <alignment horizontal="center" vertical="center"/>
      <protection/>
    </xf>
    <xf numFmtId="0" fontId="9" fillId="5" borderId="8" xfId="0" applyNumberFormat="1" applyFont="1" applyFill="1" applyBorder="1" applyAlignment="1" applyProtection="1">
      <alignment horizontal="center" vertical="center"/>
      <protection/>
    </xf>
    <xf numFmtId="0" fontId="9" fillId="5" borderId="9" xfId="0" applyNumberFormat="1" applyFont="1" applyFill="1" applyBorder="1" applyAlignment="1" applyProtection="1">
      <alignment horizontal="center" vertical="center"/>
      <protection/>
    </xf>
    <xf numFmtId="0" fontId="9" fillId="5" borderId="30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77" xfId="0" applyNumberFormat="1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2" borderId="33" xfId="0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15" fillId="0" borderId="2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/>
    </xf>
    <xf numFmtId="0" fontId="23" fillId="0" borderId="0" xfId="0" applyFont="1" applyAlignment="1">
      <alignment/>
    </xf>
    <xf numFmtId="0" fontId="8" fillId="0" borderId="71" xfId="0" applyNumberFormat="1" applyFont="1" applyBorder="1" applyAlignment="1" applyProtection="1">
      <alignment horizontal="center" vertical="center"/>
      <protection/>
    </xf>
    <xf numFmtId="0" fontId="9" fillId="3" borderId="9" xfId="0" applyNumberFormat="1" applyFont="1" applyFill="1" applyBorder="1" applyAlignment="1" applyProtection="1">
      <alignment horizontal="center" vertical="center"/>
      <protection/>
    </xf>
    <xf numFmtId="0" fontId="9" fillId="3" borderId="28" xfId="0" applyNumberFormat="1" applyFont="1" applyFill="1" applyBorder="1" applyAlignment="1" applyProtection="1">
      <alignment horizontal="center" vertical="center"/>
      <protection/>
    </xf>
    <xf numFmtId="0" fontId="9" fillId="3" borderId="19" xfId="0" applyNumberFormat="1" applyFont="1" applyFill="1" applyBorder="1" applyAlignment="1" applyProtection="1">
      <alignment horizontal="center" vertical="center"/>
      <protection/>
    </xf>
    <xf numFmtId="0" fontId="9" fillId="3" borderId="30" xfId="0" applyNumberFormat="1" applyFont="1" applyFill="1" applyBorder="1" applyAlignment="1" applyProtection="1">
      <alignment horizontal="center" vertical="center"/>
      <protection/>
    </xf>
    <xf numFmtId="0" fontId="9" fillId="3" borderId="8" xfId="0" applyNumberFormat="1" applyFont="1" applyFill="1" applyBorder="1" applyAlignment="1" applyProtection="1">
      <alignment horizontal="center" vertical="center"/>
      <protection/>
    </xf>
    <xf numFmtId="0" fontId="9" fillId="3" borderId="9" xfId="0" applyFont="1" applyFill="1" applyBorder="1" applyAlignment="1" applyProtection="1">
      <alignment horizontal="left" vertical="center" wrapText="1"/>
      <protection/>
    </xf>
    <xf numFmtId="0" fontId="15" fillId="3" borderId="2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 applyProtection="1">
      <alignment horizontal="center" vertical="center" wrapText="1"/>
      <protection/>
    </xf>
    <xf numFmtId="0" fontId="9" fillId="3" borderId="28" xfId="0" applyFont="1" applyFill="1" applyBorder="1" applyAlignment="1" applyProtection="1">
      <alignment horizontal="center" vertical="center" wrapText="1"/>
      <protection/>
    </xf>
    <xf numFmtId="0" fontId="9" fillId="3" borderId="30" xfId="0" applyFont="1" applyFill="1" applyBorder="1" applyAlignment="1" applyProtection="1">
      <alignment horizontal="center" vertical="center" wrapText="1"/>
      <protection/>
    </xf>
    <xf numFmtId="0" fontId="8" fillId="3" borderId="19" xfId="0" applyNumberFormat="1" applyFont="1" applyFill="1" applyBorder="1" applyAlignment="1" applyProtection="1">
      <alignment horizontal="center" vertical="center"/>
      <protection/>
    </xf>
    <xf numFmtId="0" fontId="8" fillId="3" borderId="8" xfId="0" applyNumberFormat="1" applyFont="1" applyFill="1" applyBorder="1" applyAlignment="1" applyProtection="1">
      <alignment horizontal="center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0" fontId="8" fillId="3" borderId="30" xfId="0" applyNumberFormat="1" applyFont="1" applyFill="1" applyBorder="1" applyAlignment="1" applyProtection="1">
      <alignment horizontal="center" vertical="center"/>
      <protection/>
    </xf>
    <xf numFmtId="0" fontId="8" fillId="3" borderId="28" xfId="0" applyNumberFormat="1" applyFont="1" applyFill="1" applyBorder="1" applyAlignment="1" applyProtection="1">
      <alignment horizontal="center" vertical="center"/>
      <protection/>
    </xf>
    <xf numFmtId="0" fontId="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8" xfId="0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26" fillId="0" borderId="9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9" fillId="0" borderId="41" xfId="0" applyNumberFormat="1" applyFont="1" applyBorder="1" applyAlignment="1" applyProtection="1">
      <alignment horizontal="center" vertical="center"/>
      <protection/>
    </xf>
    <xf numFmtId="0" fontId="9" fillId="0" borderId="75" xfId="0" applyNumberFormat="1" applyFont="1" applyBorder="1" applyAlignment="1" applyProtection="1">
      <alignment horizontal="center" vertical="center"/>
      <protection/>
    </xf>
    <xf numFmtId="0" fontId="7" fillId="0" borderId="79" xfId="0" applyNumberFormat="1" applyFont="1" applyBorder="1" applyAlignment="1" applyProtection="1">
      <alignment horizontal="center" vertical="center"/>
      <protection/>
    </xf>
    <xf numFmtId="0" fontId="7" fillId="0" borderId="78" xfId="0" applyNumberFormat="1" applyFont="1" applyBorder="1" applyAlignment="1" applyProtection="1">
      <alignment horizontal="center" vertical="center"/>
      <protection/>
    </xf>
    <xf numFmtId="0" fontId="7" fillId="0" borderId="38" xfId="0" applyNumberFormat="1" applyFont="1" applyBorder="1" applyAlignment="1" applyProtection="1">
      <alignment horizontal="center" vertical="center"/>
      <protection/>
    </xf>
    <xf numFmtId="0" fontId="7" fillId="0" borderId="79" xfId="0" applyFont="1" applyBorder="1" applyAlignment="1" applyProtection="1">
      <alignment horizontal="right" vertical="center" wrapText="1"/>
      <protection/>
    </xf>
    <xf numFmtId="0" fontId="7" fillId="0" borderId="71" xfId="0" applyFont="1" applyBorder="1" applyAlignment="1" applyProtection="1">
      <alignment horizontal="right" vertical="center" wrapText="1"/>
      <protection/>
    </xf>
    <xf numFmtId="0" fontId="7" fillId="0" borderId="76" xfId="0" applyFont="1" applyBorder="1" applyAlignment="1" applyProtection="1">
      <alignment horizontal="right" vertical="center" wrapText="1"/>
      <protection/>
    </xf>
    <xf numFmtId="0" fontId="26" fillId="0" borderId="8" xfId="0" applyNumberFormat="1" applyFont="1" applyBorder="1" applyAlignment="1" applyProtection="1">
      <alignment horizontal="center" vertical="center"/>
      <protection/>
    </xf>
    <xf numFmtId="0" fontId="7" fillId="0" borderId="76" xfId="0" applyNumberFormat="1" applyFont="1" applyBorder="1" applyAlignment="1" applyProtection="1">
      <alignment horizontal="center" vertical="center"/>
      <protection/>
    </xf>
    <xf numFmtId="0" fontId="7" fillId="0" borderId="79" xfId="0" applyNumberFormat="1" applyFont="1" applyBorder="1" applyAlignment="1" applyProtection="1">
      <alignment horizontal="center" vertical="center"/>
      <protection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9" fillId="0" borderId="7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8" fillId="0" borderId="34" xfId="0" applyNumberFormat="1" applyFont="1" applyBorder="1" applyAlignment="1" applyProtection="1">
      <alignment horizontal="center" vertical="center"/>
      <protection/>
    </xf>
    <xf numFmtId="0" fontId="24" fillId="0" borderId="75" xfId="0" applyFont="1" applyBorder="1" applyAlignment="1">
      <alignment horizontal="center" vertical="center"/>
    </xf>
    <xf numFmtId="0" fontId="21" fillId="0" borderId="34" xfId="0" applyNumberFormat="1" applyFont="1" applyBorder="1" applyAlignment="1" applyProtection="1">
      <alignment horizontal="center" vertical="center"/>
      <protection/>
    </xf>
    <xf numFmtId="0" fontId="27" fillId="0" borderId="75" xfId="0" applyFont="1" applyBorder="1" applyAlignment="1">
      <alignment horizontal="center" vertical="center"/>
    </xf>
    <xf numFmtId="0" fontId="9" fillId="4" borderId="34" xfId="0" applyNumberFormat="1" applyFont="1" applyFill="1" applyBorder="1" applyAlignment="1" applyProtection="1">
      <alignment horizontal="center" vertical="center" wrapText="1"/>
      <protection/>
    </xf>
    <xf numFmtId="0" fontId="0" fillId="4" borderId="36" xfId="0" applyFill="1" applyBorder="1" applyAlignment="1">
      <alignment horizontal="center" vertical="center" wrapText="1"/>
    </xf>
    <xf numFmtId="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8" fillId="0" borderId="35" xfId="0" applyNumberFormat="1" applyFont="1" applyBorder="1" applyAlignment="1" applyProtection="1">
      <alignment horizontal="center" vertical="center"/>
      <protection/>
    </xf>
    <xf numFmtId="0" fontId="8" fillId="0" borderId="36" xfId="0" applyNumberFormat="1" applyFont="1" applyBorder="1" applyAlignment="1" applyProtection="1">
      <alignment horizontal="center" vertical="center"/>
      <protection/>
    </xf>
    <xf numFmtId="0" fontId="9" fillId="4" borderId="41" xfId="0" applyNumberFormat="1" applyFont="1" applyFill="1" applyBorder="1" applyAlignment="1" applyProtection="1">
      <alignment horizontal="center" vertical="center" wrapText="1"/>
      <protection/>
    </xf>
    <xf numFmtId="0" fontId="0" fillId="4" borderId="75" xfId="0" applyFill="1" applyBorder="1" applyAlignment="1">
      <alignment horizontal="center" vertical="center" wrapText="1"/>
    </xf>
    <xf numFmtId="0" fontId="9" fillId="4" borderId="59" xfId="0" applyNumberFormat="1" applyFont="1" applyFill="1" applyBorder="1" applyAlignment="1" applyProtection="1">
      <alignment horizontal="center" vertical="center"/>
      <protection/>
    </xf>
    <xf numFmtId="0" fontId="9" fillId="4" borderId="26" xfId="0" applyNumberFormat="1" applyFont="1" applyFill="1" applyBorder="1" applyAlignment="1" applyProtection="1">
      <alignment horizontal="center" vertical="center"/>
      <protection/>
    </xf>
    <xf numFmtId="0" fontId="8" fillId="0" borderId="75" xfId="0" applyNumberFormat="1" applyFont="1" applyBorder="1" applyAlignment="1" applyProtection="1">
      <alignment horizontal="center" vertical="center"/>
      <protection/>
    </xf>
    <xf numFmtId="0" fontId="9" fillId="0" borderId="35" xfId="0" applyNumberFormat="1" applyFont="1" applyBorder="1" applyAlignment="1" applyProtection="1">
      <alignment horizontal="center" vertical="center"/>
      <protection/>
    </xf>
    <xf numFmtId="0" fontId="15" fillId="0" borderId="35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7" fillId="0" borderId="77" xfId="0" applyNumberFormat="1" applyFont="1" applyBorder="1" applyAlignment="1" applyProtection="1">
      <alignment horizontal="center" vertical="center"/>
      <protection/>
    </xf>
    <xf numFmtId="0" fontId="9" fillId="0" borderId="36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8" xfId="0" applyNumberFormat="1" applyFont="1" applyBorder="1" applyAlignment="1" applyProtection="1">
      <alignment horizontal="center" vertical="center" wrapText="1"/>
      <protection/>
    </xf>
    <xf numFmtId="0" fontId="9" fillId="4" borderId="71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left" vertical="center" wrapText="1"/>
      <protection/>
    </xf>
    <xf numFmtId="0" fontId="9" fillId="0" borderId="71" xfId="0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28" fillId="0" borderId="37" xfId="0" applyFont="1" applyBorder="1" applyAlignment="1">
      <alignment horizontal="center"/>
    </xf>
    <xf numFmtId="2" fontId="9" fillId="0" borderId="73" xfId="0" applyNumberFormat="1" applyFont="1" applyBorder="1" applyAlignment="1" applyProtection="1">
      <alignment horizontal="center" vertical="center"/>
      <protection/>
    </xf>
    <xf numFmtId="2" fontId="9" fillId="0" borderId="74" xfId="0" applyNumberFormat="1" applyFont="1" applyBorder="1" applyAlignment="1" applyProtection="1">
      <alignment horizontal="center" vertical="center"/>
      <protection/>
    </xf>
    <xf numFmtId="11" fontId="9" fillId="0" borderId="7" xfId="0" applyNumberFormat="1" applyFont="1" applyBorder="1" applyAlignment="1" applyProtection="1">
      <alignment horizontal="center" wrapText="1"/>
      <protection/>
    </xf>
    <xf numFmtId="0" fontId="15" fillId="0" borderId="7" xfId="0" applyFont="1" applyBorder="1" applyAlignment="1">
      <alignment horizontal="center"/>
    </xf>
    <xf numFmtId="0" fontId="8" fillId="0" borderId="38" xfId="0" applyFont="1" applyBorder="1" applyAlignment="1" applyProtection="1">
      <alignment horizontal="right" vertical="center" wrapText="1"/>
      <protection/>
    </xf>
    <xf numFmtId="0" fontId="0" fillId="0" borderId="71" xfId="0" applyBorder="1" applyAlignment="1">
      <alignment wrapText="1"/>
    </xf>
    <xf numFmtId="0" fontId="0" fillId="0" borderId="76" xfId="0" applyBorder="1" applyAlignment="1">
      <alignment wrapText="1"/>
    </xf>
    <xf numFmtId="0" fontId="9" fillId="0" borderId="7" xfId="0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9" fillId="0" borderId="80" xfId="0" applyFont="1" applyBorder="1" applyAlignment="1" applyProtection="1">
      <alignment horizontal="left" vertical="center"/>
      <protection/>
    </xf>
    <xf numFmtId="0" fontId="15" fillId="0" borderId="48" xfId="0" applyFont="1" applyBorder="1" applyAlignment="1">
      <alignment horizontal="left" vertical="center"/>
    </xf>
    <xf numFmtId="0" fontId="9" fillId="0" borderId="47" xfId="0" applyFont="1" applyBorder="1" applyAlignment="1" applyProtection="1">
      <alignment horizontal="center" vertical="center"/>
      <protection/>
    </xf>
    <xf numFmtId="0" fontId="15" fillId="0" borderId="48" xfId="0" applyFont="1" applyBorder="1" applyAlignment="1">
      <alignment horizontal="center" vertical="center"/>
    </xf>
    <xf numFmtId="0" fontId="9" fillId="0" borderId="47" xfId="0" applyNumberFormat="1" applyFont="1" applyBorder="1" applyAlignment="1" applyProtection="1">
      <alignment horizontal="center" vertical="center"/>
      <protection/>
    </xf>
    <xf numFmtId="0" fontId="9" fillId="0" borderId="49" xfId="0" applyNumberFormat="1" applyFont="1" applyBorder="1" applyAlignment="1" applyProtection="1">
      <alignment horizontal="center" vertical="center"/>
      <protection/>
    </xf>
    <xf numFmtId="0" fontId="9" fillId="0" borderId="48" xfId="0" applyNumberFormat="1" applyFont="1" applyBorder="1" applyAlignment="1" applyProtection="1">
      <alignment horizontal="left" vertical="center"/>
      <protection/>
    </xf>
    <xf numFmtId="0" fontId="15" fillId="0" borderId="49" xfId="0" applyFont="1" applyBorder="1" applyAlignment="1">
      <alignment horizontal="left" vertical="center"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81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center" vertical="justify"/>
      <protection/>
    </xf>
    <xf numFmtId="0" fontId="9" fillId="0" borderId="81" xfId="0" applyFont="1" applyBorder="1" applyAlignment="1" applyProtection="1">
      <alignment horizontal="center" vertical="justify"/>
      <protection/>
    </xf>
    <xf numFmtId="0" fontId="9" fillId="0" borderId="77" xfId="0" applyFont="1" applyBorder="1" applyAlignment="1" applyProtection="1">
      <alignment horizontal="center" vertical="justify"/>
      <protection/>
    </xf>
    <xf numFmtId="0" fontId="9" fillId="0" borderId="9" xfId="0" applyNumberFormat="1" applyFont="1" applyBorder="1" applyAlignment="1" applyProtection="1">
      <alignment horizontal="left" vertical="justify"/>
      <protection/>
    </xf>
    <xf numFmtId="0" fontId="9" fillId="0" borderId="28" xfId="0" applyNumberFormat="1" applyFont="1" applyBorder="1" applyAlignment="1" applyProtection="1">
      <alignment horizontal="left" vertical="justify"/>
      <protection/>
    </xf>
    <xf numFmtId="0" fontId="9" fillId="0" borderId="8" xfId="0" applyNumberFormat="1" applyFont="1" applyBorder="1" applyAlignment="1" applyProtection="1">
      <alignment horizontal="left" vertical="justify"/>
      <protection/>
    </xf>
    <xf numFmtId="49" fontId="9" fillId="0" borderId="34" xfId="0" applyNumberFormat="1" applyFont="1" applyBorder="1" applyAlignment="1" applyProtection="1">
      <alignment horizontal="left" vertical="justify"/>
      <protection/>
    </xf>
    <xf numFmtId="49" fontId="9" fillId="0" borderId="35" xfId="0" applyNumberFormat="1" applyFont="1" applyBorder="1" applyAlignment="1" applyProtection="1">
      <alignment horizontal="left" vertical="justify"/>
      <protection/>
    </xf>
    <xf numFmtId="49" fontId="9" fillId="0" borderId="75" xfId="0" applyNumberFormat="1" applyFont="1" applyBorder="1" applyAlignment="1" applyProtection="1">
      <alignment horizontal="left" vertical="justify"/>
      <protection/>
    </xf>
    <xf numFmtId="0" fontId="9" fillId="0" borderId="15" xfId="0" applyNumberFormat="1" applyFont="1" applyBorder="1" applyAlignment="1" applyProtection="1">
      <alignment horizontal="left" vertical="justify"/>
      <protection/>
    </xf>
    <xf numFmtId="0" fontId="9" fillId="0" borderId="81" xfId="0" applyNumberFormat="1" applyFont="1" applyBorder="1" applyAlignment="1" applyProtection="1">
      <alignment horizontal="left" vertical="justify"/>
      <protection/>
    </xf>
    <xf numFmtId="0" fontId="9" fillId="0" borderId="14" xfId="0" applyNumberFormat="1" applyFont="1" applyBorder="1" applyAlignment="1" applyProtection="1">
      <alignment horizontal="left" vertical="justify"/>
      <protection/>
    </xf>
    <xf numFmtId="49" fontId="9" fillId="0" borderId="15" xfId="0" applyNumberFormat="1" applyFont="1" applyBorder="1" applyAlignment="1" applyProtection="1">
      <alignment horizontal="left" vertical="justify"/>
      <protection/>
    </xf>
    <xf numFmtId="49" fontId="9" fillId="0" borderId="81" xfId="0" applyNumberFormat="1" applyFont="1" applyBorder="1" applyAlignment="1" applyProtection="1">
      <alignment horizontal="left" vertical="justify"/>
      <protection/>
    </xf>
    <xf numFmtId="49" fontId="9" fillId="0" borderId="14" xfId="0" applyNumberFormat="1" applyFont="1" applyBorder="1" applyAlignment="1" applyProtection="1">
      <alignment horizontal="left" vertical="justify"/>
      <protection/>
    </xf>
    <xf numFmtId="49" fontId="9" fillId="0" borderId="81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8" fillId="0" borderId="81" xfId="0" applyNumberFormat="1" applyFont="1" applyBorder="1" applyAlignment="1" applyProtection="1">
      <alignment horizontal="center" vertical="center"/>
      <protection/>
    </xf>
    <xf numFmtId="49" fontId="8" fillId="0" borderId="77" xfId="0" applyNumberFormat="1" applyFont="1" applyBorder="1" applyAlignment="1" applyProtection="1">
      <alignment horizontal="center" vertical="center"/>
      <protection/>
    </xf>
    <xf numFmtId="49" fontId="9" fillId="0" borderId="9" xfId="0" applyNumberFormat="1" applyFont="1" applyBorder="1" applyAlignment="1" applyProtection="1">
      <alignment horizontal="center" vertical="center"/>
      <protection/>
    </xf>
    <xf numFmtId="49" fontId="9" fillId="0" borderId="28" xfId="0" applyNumberFormat="1" applyFont="1" applyBorder="1" applyAlignment="1" applyProtection="1">
      <alignment horizontal="center" vertical="center"/>
      <protection/>
    </xf>
    <xf numFmtId="49" fontId="9" fillId="0" borderId="8" xfId="0" applyNumberFormat="1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49" fontId="8" fillId="0" borderId="28" xfId="0" applyNumberFormat="1" applyFont="1" applyBorder="1" applyAlignment="1" applyProtection="1">
      <alignment horizontal="center" vertical="center"/>
      <protection/>
    </xf>
    <xf numFmtId="49" fontId="8" fillId="0" borderId="30" xfId="0" applyNumberFormat="1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49" fontId="9" fillId="0" borderId="73" xfId="0" applyNumberFormat="1" applyFont="1" applyBorder="1" applyAlignment="1" applyProtection="1">
      <alignment horizontal="left" vertical="justify" wrapText="1"/>
      <protection/>
    </xf>
    <xf numFmtId="49" fontId="9" fillId="0" borderId="70" xfId="0" applyNumberFormat="1" applyFont="1" applyBorder="1" applyAlignment="1" applyProtection="1">
      <alignment horizontal="left" vertical="justify" wrapText="1"/>
      <protection/>
    </xf>
    <xf numFmtId="49" fontId="9" fillId="0" borderId="74" xfId="0" applyNumberFormat="1" applyFont="1" applyBorder="1" applyAlignment="1" applyProtection="1">
      <alignment horizontal="left" vertical="justify" wrapText="1"/>
      <protection/>
    </xf>
    <xf numFmtId="0" fontId="9" fillId="0" borderId="73" xfId="0" applyFont="1" applyBorder="1" applyAlignment="1" applyProtection="1">
      <alignment horizontal="center"/>
      <protection/>
    </xf>
    <xf numFmtId="0" fontId="9" fillId="0" borderId="70" xfId="0" applyFont="1" applyBorder="1" applyAlignment="1" applyProtection="1">
      <alignment horizontal="center"/>
      <protection/>
    </xf>
    <xf numFmtId="0" fontId="9" fillId="0" borderId="72" xfId="0" applyFont="1" applyBorder="1" applyAlignment="1" applyProtection="1">
      <alignment horizontal="center"/>
      <protection/>
    </xf>
    <xf numFmtId="49" fontId="9" fillId="0" borderId="9" xfId="0" applyNumberFormat="1" applyFont="1" applyBorder="1" applyAlignment="1" applyProtection="1">
      <alignment horizontal="left" vertical="justify" wrapText="1"/>
      <protection/>
    </xf>
    <xf numFmtId="49" fontId="9" fillId="0" borderId="28" xfId="0" applyNumberFormat="1" applyFont="1" applyBorder="1" applyAlignment="1" applyProtection="1">
      <alignment horizontal="left" vertical="justify" wrapText="1"/>
      <protection/>
    </xf>
    <xf numFmtId="49" fontId="9" fillId="0" borderId="8" xfId="0" applyNumberFormat="1" applyFont="1" applyBorder="1" applyAlignment="1" applyProtection="1">
      <alignment horizontal="left" vertical="justify" wrapText="1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73" xfId="0" applyNumberFormat="1" applyFont="1" applyBorder="1" applyAlignment="1" applyProtection="1">
      <alignment horizontal="left" vertical="justify"/>
      <protection/>
    </xf>
    <xf numFmtId="0" fontId="9" fillId="0" borderId="70" xfId="0" applyNumberFormat="1" applyFont="1" applyBorder="1" applyAlignment="1" applyProtection="1">
      <alignment horizontal="left" vertical="justify"/>
      <protection/>
    </xf>
    <xf numFmtId="0" fontId="9" fillId="0" borderId="74" xfId="0" applyNumberFormat="1" applyFont="1" applyBorder="1" applyAlignment="1" applyProtection="1">
      <alignment horizontal="left" vertical="justify"/>
      <protection/>
    </xf>
    <xf numFmtId="49" fontId="9" fillId="0" borderId="73" xfId="0" applyNumberFormat="1" applyFont="1" applyBorder="1" applyAlignment="1" applyProtection="1">
      <alignment horizontal="left" vertical="justify"/>
      <protection/>
    </xf>
    <xf numFmtId="49" fontId="9" fillId="0" borderId="70" xfId="0" applyNumberFormat="1" applyFont="1" applyBorder="1" applyAlignment="1" applyProtection="1">
      <alignment horizontal="left" vertical="justify"/>
      <protection/>
    </xf>
    <xf numFmtId="49" fontId="9" fillId="0" borderId="74" xfId="0" applyNumberFormat="1" applyFont="1" applyBorder="1" applyAlignment="1" applyProtection="1">
      <alignment horizontal="left" vertical="justify"/>
      <protection/>
    </xf>
    <xf numFmtId="49" fontId="9" fillId="0" borderId="73" xfId="0" applyNumberFormat="1" applyFont="1" applyBorder="1" applyAlignment="1" applyProtection="1">
      <alignment horizontal="center" vertical="center"/>
      <protection/>
    </xf>
    <xf numFmtId="49" fontId="9" fillId="0" borderId="70" xfId="0" applyNumberFormat="1" applyFont="1" applyBorder="1" applyAlignment="1" applyProtection="1">
      <alignment horizontal="center" vertical="center"/>
      <protection/>
    </xf>
    <xf numFmtId="49" fontId="9" fillId="0" borderId="74" xfId="0" applyNumberFormat="1" applyFont="1" applyBorder="1" applyAlignment="1" applyProtection="1">
      <alignment horizontal="center" vertical="center"/>
      <protection/>
    </xf>
    <xf numFmtId="49" fontId="8" fillId="0" borderId="73" xfId="0" applyNumberFormat="1" applyFont="1" applyBorder="1" applyAlignment="1" applyProtection="1">
      <alignment horizontal="center" vertical="center"/>
      <protection/>
    </xf>
    <xf numFmtId="49" fontId="8" fillId="0" borderId="70" xfId="0" applyNumberFormat="1" applyFont="1" applyBorder="1" applyAlignment="1" applyProtection="1">
      <alignment horizontal="center" vertical="center"/>
      <protection/>
    </xf>
    <xf numFmtId="49" fontId="8" fillId="0" borderId="72" xfId="0" applyNumberFormat="1" applyFont="1" applyBorder="1" applyAlignment="1" applyProtection="1">
      <alignment horizontal="center" vertical="center"/>
      <protection/>
    </xf>
    <xf numFmtId="49" fontId="11" fillId="0" borderId="79" xfId="0" applyNumberFormat="1" applyFont="1" applyBorder="1" applyAlignment="1" applyProtection="1">
      <alignment horizontal="center" vertical="center" wrapText="1"/>
      <protection/>
    </xf>
    <xf numFmtId="49" fontId="11" fillId="0" borderId="71" xfId="0" applyNumberFormat="1" applyFont="1" applyBorder="1" applyAlignment="1" applyProtection="1">
      <alignment horizontal="center" vertical="center" wrapText="1"/>
      <protection/>
    </xf>
    <xf numFmtId="49" fontId="11" fillId="0" borderId="78" xfId="0" applyNumberFormat="1" applyFont="1" applyBorder="1" applyAlignment="1" applyProtection="1">
      <alignment horizontal="center" vertical="center" wrapText="1"/>
      <protection/>
    </xf>
    <xf numFmtId="0" fontId="12" fillId="0" borderId="79" xfId="0" applyFont="1" applyBorder="1" applyAlignment="1" applyProtection="1">
      <alignment horizontal="center" vertical="center" wrapText="1"/>
      <protection/>
    </xf>
    <xf numFmtId="0" fontId="12" fillId="0" borderId="71" xfId="0" applyFont="1" applyBorder="1" applyAlignment="1" applyProtection="1">
      <alignment horizontal="center" vertical="center" wrapText="1"/>
      <protection/>
    </xf>
    <xf numFmtId="0" fontId="12" fillId="0" borderId="78" xfId="0" applyFont="1" applyBorder="1" applyAlignment="1" applyProtection="1">
      <alignment horizontal="center" vertical="center" wrapText="1"/>
      <protection/>
    </xf>
    <xf numFmtId="0" fontId="11" fillId="0" borderId="79" xfId="0" applyFont="1" applyBorder="1" applyAlignment="1" applyProtection="1">
      <alignment horizontal="center" vertical="center" wrapText="1"/>
      <protection/>
    </xf>
    <xf numFmtId="0" fontId="11" fillId="0" borderId="71" xfId="0" applyFont="1" applyBorder="1" applyAlignment="1" applyProtection="1">
      <alignment horizontal="center" vertical="center" wrapText="1"/>
      <protection/>
    </xf>
    <xf numFmtId="0" fontId="11" fillId="0" borderId="76" xfId="0" applyFont="1" applyBorder="1" applyAlignment="1" applyProtection="1">
      <alignment horizontal="center" vertical="center" wrapText="1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37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8" fillId="0" borderId="37" xfId="0" applyNumberFormat="1" applyFont="1" applyBorder="1" applyAlignment="1" applyProtection="1">
      <alignment horizontal="center" vertical="center"/>
      <protection/>
    </xf>
    <xf numFmtId="0" fontId="8" fillId="0" borderId="61" xfId="0" applyNumberFormat="1" applyFont="1" applyBorder="1" applyAlignment="1" applyProtection="1">
      <alignment horizontal="center" vertical="center"/>
      <protection/>
    </xf>
    <xf numFmtId="0" fontId="8" fillId="0" borderId="81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3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8" fillId="0" borderId="68" xfId="0" applyNumberFormat="1" applyFont="1" applyBorder="1" applyAlignment="1" applyProtection="1">
      <alignment horizontal="center" textRotation="90"/>
      <protection/>
    </xf>
    <xf numFmtId="0" fontId="8" fillId="0" borderId="64" xfId="0" applyNumberFormat="1" applyFont="1" applyBorder="1" applyAlignment="1" applyProtection="1">
      <alignment horizontal="center" textRotation="90"/>
      <protection/>
    </xf>
    <xf numFmtId="0" fontId="8" fillId="0" borderId="24" xfId="0" applyNumberFormat="1" applyFont="1" applyBorder="1" applyAlignment="1" applyProtection="1">
      <alignment horizontal="center" textRotation="90"/>
      <protection/>
    </xf>
    <xf numFmtId="0" fontId="8" fillId="0" borderId="73" xfId="0" applyNumberFormat="1" applyFont="1" applyBorder="1" applyAlignment="1" applyProtection="1">
      <alignment horizontal="center" vertical="center"/>
      <protection/>
    </xf>
    <xf numFmtId="0" fontId="8" fillId="0" borderId="70" xfId="0" applyNumberFormat="1" applyFont="1" applyBorder="1" applyAlignment="1" applyProtection="1">
      <alignment horizontal="center" vertical="center"/>
      <protection/>
    </xf>
    <xf numFmtId="0" fontId="8" fillId="0" borderId="72" xfId="0" applyNumberFormat="1" applyFont="1" applyBorder="1" applyAlignment="1" applyProtection="1">
      <alignment horizontal="center" vertical="center"/>
      <protection/>
    </xf>
    <xf numFmtId="0" fontId="17" fillId="0" borderId="18" xfId="0" applyNumberFormat="1" applyFont="1" applyBorder="1" applyAlignment="1" applyProtection="1">
      <alignment horizontal="center" vertical="center"/>
      <protection/>
    </xf>
    <xf numFmtId="0" fontId="17" fillId="0" borderId="3" xfId="0" applyNumberFormat="1" applyFont="1" applyBorder="1" applyAlignment="1" applyProtection="1">
      <alignment horizontal="center" vertical="center"/>
      <protection/>
    </xf>
    <xf numFmtId="0" fontId="17" fillId="0" borderId="4" xfId="0" applyNumberFormat="1" applyFont="1" applyBorder="1" applyAlignment="1" applyProtection="1">
      <alignment horizontal="center" vertical="center"/>
      <protection/>
    </xf>
    <xf numFmtId="0" fontId="30" fillId="0" borderId="38" xfId="0" applyNumberFormat="1" applyFont="1" applyBorder="1" applyAlignment="1" applyProtection="1">
      <alignment horizontal="center" vertical="center"/>
      <protection/>
    </xf>
    <xf numFmtId="0" fontId="30" fillId="0" borderId="78" xfId="0" applyNumberFormat="1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wrapText="1"/>
      <protection/>
    </xf>
    <xf numFmtId="0" fontId="8" fillId="0" borderId="71" xfId="0" applyFont="1" applyBorder="1" applyAlignment="1" applyProtection="1">
      <alignment horizontal="center" wrapText="1"/>
      <protection/>
    </xf>
    <xf numFmtId="0" fontId="8" fillId="0" borderId="76" xfId="0" applyFont="1" applyBorder="1" applyAlignment="1" applyProtection="1">
      <alignment horizontal="center" wrapText="1"/>
      <protection/>
    </xf>
    <xf numFmtId="0" fontId="8" fillId="0" borderId="79" xfId="0" applyNumberFormat="1" applyFont="1" applyBorder="1" applyAlignment="1" applyProtection="1">
      <alignment horizontal="center" vertic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/>
    </xf>
    <xf numFmtId="0" fontId="8" fillId="0" borderId="41" xfId="0" applyNumberFormat="1" applyFont="1" applyBorder="1" applyAlignment="1" applyProtection="1">
      <alignment horizontal="center" vertical="center"/>
      <protection/>
    </xf>
    <xf numFmtId="0" fontId="9" fillId="4" borderId="41" xfId="0" applyNumberFormat="1" applyFont="1" applyFill="1" applyBorder="1" applyAlignment="1" applyProtection="1">
      <alignment horizontal="center" vertical="center"/>
      <protection/>
    </xf>
    <xf numFmtId="0" fontId="9" fillId="4" borderId="75" xfId="0" applyNumberFormat="1" applyFont="1" applyFill="1" applyBorder="1" applyAlignment="1" applyProtection="1">
      <alignment horizontal="center" vertical="center"/>
      <protection/>
    </xf>
    <xf numFmtId="0" fontId="9" fillId="4" borderId="34" xfId="0" applyNumberFormat="1" applyFont="1" applyFill="1" applyBorder="1" applyAlignment="1" applyProtection="1">
      <alignment horizontal="center" vertical="center"/>
      <protection/>
    </xf>
    <xf numFmtId="0" fontId="9" fillId="4" borderId="36" xfId="0" applyNumberFormat="1" applyFont="1" applyFill="1" applyBorder="1" applyAlignment="1" applyProtection="1">
      <alignment horizontal="center" vertical="center"/>
      <protection/>
    </xf>
    <xf numFmtId="0" fontId="9" fillId="4" borderId="39" xfId="0" applyNumberFormat="1" applyFont="1" applyFill="1" applyBorder="1" applyAlignment="1" applyProtection="1">
      <alignment horizontal="center" vertical="center"/>
      <protection/>
    </xf>
    <xf numFmtId="0" fontId="9" fillId="4" borderId="66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9" fillId="0" borderId="8" xfId="0" applyNumberFormat="1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center" wrapText="1"/>
      <protection/>
    </xf>
    <xf numFmtId="0" fontId="8" fillId="0" borderId="37" xfId="0" applyFont="1" applyBorder="1" applyAlignment="1" applyProtection="1">
      <alignment horizontal="center" wrapText="1"/>
      <protection/>
    </xf>
    <xf numFmtId="0" fontId="8" fillId="0" borderId="61" xfId="0" applyFont="1" applyBorder="1" applyAlignment="1" applyProtection="1">
      <alignment horizont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Border="1" applyAlignment="1" applyProtection="1">
      <alignment horizontal="center" vertical="center"/>
      <protection/>
    </xf>
    <xf numFmtId="0" fontId="8" fillId="0" borderId="26" xfId="0" applyNumberFormat="1" applyFont="1" applyBorder="1" applyAlignment="1" applyProtection="1">
      <alignment horizontal="center" vertical="center"/>
      <protection/>
    </xf>
    <xf numFmtId="0" fontId="9" fillId="0" borderId="7" xfId="0" applyNumberFormat="1" applyFont="1" applyBorder="1" applyAlignment="1" applyProtection="1">
      <alignment horizontal="center" vertical="center"/>
      <protection/>
    </xf>
    <xf numFmtId="0" fontId="9" fillId="0" borderId="73" xfId="0" applyNumberFormat="1" applyFont="1" applyBorder="1" applyAlignment="1" applyProtection="1">
      <alignment horizontal="center" vertical="center" wrapText="1"/>
      <protection/>
    </xf>
    <xf numFmtId="0" fontId="9" fillId="0" borderId="74" xfId="0" applyNumberFormat="1" applyFont="1" applyBorder="1" applyAlignment="1" applyProtection="1">
      <alignment horizontal="center" vertical="center" wrapText="1"/>
      <protection/>
    </xf>
    <xf numFmtId="0" fontId="11" fillId="0" borderId="79" xfId="0" applyNumberFormat="1" applyFont="1" applyBorder="1" applyAlignment="1" applyProtection="1">
      <alignment horizontal="center" vertical="center"/>
      <protection/>
    </xf>
    <xf numFmtId="0" fontId="11" fillId="0" borderId="76" xfId="0" applyNumberFormat="1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15" fillId="0" borderId="71" xfId="0" applyFont="1" applyBorder="1" applyAlignment="1">
      <alignment/>
    </xf>
    <xf numFmtId="0" fontId="15" fillId="0" borderId="76" xfId="0" applyFont="1" applyBorder="1" applyAlignment="1">
      <alignment/>
    </xf>
    <xf numFmtId="0" fontId="11" fillId="0" borderId="78" xfId="0" applyNumberFormat="1" applyFont="1" applyBorder="1" applyAlignment="1" applyProtection="1">
      <alignment horizontal="center" vertical="center"/>
      <protection/>
    </xf>
    <xf numFmtId="0" fontId="11" fillId="0" borderId="38" xfId="0" applyNumberFormat="1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 wrapText="1"/>
      <protection/>
    </xf>
    <xf numFmtId="0" fontId="11" fillId="0" borderId="71" xfId="0" applyFont="1" applyBorder="1" applyAlignment="1" applyProtection="1">
      <alignment horizontal="center" vertical="center" wrapText="1"/>
      <protection/>
    </xf>
    <xf numFmtId="0" fontId="11" fillId="0" borderId="78" xfId="0" applyFont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11" fillId="0" borderId="41" xfId="0" applyFont="1" applyBorder="1" applyAlignment="1" applyProtection="1">
      <alignment horizontal="center" vertical="center" textRotation="90" wrapText="1"/>
      <protection/>
    </xf>
    <xf numFmtId="0" fontId="11" fillId="0" borderId="75" xfId="0" applyFont="1" applyBorder="1" applyAlignment="1" applyProtection="1">
      <alignment horizontal="center" vertical="center" textRotation="90" wrapText="1"/>
      <protection/>
    </xf>
    <xf numFmtId="0" fontId="11" fillId="0" borderId="39" xfId="0" applyFont="1" applyBorder="1" applyAlignment="1" applyProtection="1">
      <alignment horizontal="center" vertical="center" textRotation="90" wrapText="1"/>
      <protection/>
    </xf>
    <xf numFmtId="0" fontId="11" fillId="0" borderId="66" xfId="0" applyFont="1" applyBorder="1" applyAlignment="1" applyProtection="1">
      <alignment horizontal="center" vertical="center" textRotation="90" wrapText="1"/>
      <protection/>
    </xf>
    <xf numFmtId="0" fontId="11" fillId="0" borderId="67" xfId="0" applyFont="1" applyBorder="1" applyAlignment="1" applyProtection="1">
      <alignment horizontal="center" vertical="center" textRotation="90" wrapText="1"/>
      <protection/>
    </xf>
    <xf numFmtId="0" fontId="11" fillId="0" borderId="62" xfId="0" applyFont="1" applyBorder="1" applyAlignment="1" applyProtection="1">
      <alignment horizontal="center" vertical="center" textRotation="90" wrapText="1"/>
      <protection/>
    </xf>
    <xf numFmtId="0" fontId="11" fillId="0" borderId="34" xfId="0" applyFont="1" applyBorder="1" applyAlignment="1" applyProtection="1">
      <alignment horizontal="center" vertical="center" textRotation="90" wrapText="1"/>
      <protection/>
    </xf>
    <xf numFmtId="0" fontId="11" fillId="0" borderId="59" xfId="0" applyFont="1" applyBorder="1" applyAlignment="1" applyProtection="1">
      <alignment horizontal="center" vertical="center" textRotation="90" wrapText="1"/>
      <protection/>
    </xf>
    <xf numFmtId="0" fontId="11" fillId="0" borderId="60" xfId="0" applyFont="1" applyBorder="1" applyAlignment="1" applyProtection="1">
      <alignment horizontal="center" vertical="center" textRotation="90" wrapText="1"/>
      <protection/>
    </xf>
    <xf numFmtId="0" fontId="11" fillId="0" borderId="36" xfId="0" applyFont="1" applyBorder="1" applyAlignment="1" applyProtection="1">
      <alignment horizontal="center" vertical="center" textRotation="90" wrapText="1"/>
      <protection/>
    </xf>
    <xf numFmtId="0" fontId="11" fillId="0" borderId="26" xfId="0" applyFont="1" applyBorder="1" applyAlignment="1" applyProtection="1">
      <alignment horizontal="center" vertical="center" textRotation="90" wrapText="1"/>
      <protection/>
    </xf>
    <xf numFmtId="0" fontId="11" fillId="0" borderId="61" xfId="0" applyFont="1" applyBorder="1" applyAlignment="1" applyProtection="1">
      <alignment horizontal="center" vertical="center" textRotation="90" wrapText="1"/>
      <protection/>
    </xf>
    <xf numFmtId="0" fontId="11" fillId="0" borderId="41" xfId="0" applyNumberFormat="1" applyFont="1" applyBorder="1" applyAlignment="1" applyProtection="1">
      <alignment horizontal="center" vertical="center" textRotation="90" wrapText="1"/>
      <protection/>
    </xf>
    <xf numFmtId="0" fontId="11" fillId="0" borderId="75" xfId="0" applyNumberFormat="1" applyFont="1" applyBorder="1" applyAlignment="1" applyProtection="1">
      <alignment horizontal="center" vertical="center" textRotation="90" wrapText="1"/>
      <protection/>
    </xf>
    <xf numFmtId="0" fontId="11" fillId="0" borderId="39" xfId="0" applyNumberFormat="1" applyFont="1" applyBorder="1" applyAlignment="1" applyProtection="1">
      <alignment horizontal="center" vertical="center" textRotation="90" wrapText="1"/>
      <protection/>
    </xf>
    <xf numFmtId="0" fontId="11" fillId="0" borderId="66" xfId="0" applyNumberFormat="1" applyFont="1" applyBorder="1" applyAlignment="1" applyProtection="1">
      <alignment horizontal="center" vertical="center" textRotation="90" wrapText="1"/>
      <protection/>
    </xf>
    <xf numFmtId="0" fontId="11" fillId="0" borderId="67" xfId="0" applyNumberFormat="1" applyFont="1" applyBorder="1" applyAlignment="1" applyProtection="1">
      <alignment horizontal="center" vertical="center" textRotation="90" wrapText="1"/>
      <protection/>
    </xf>
    <xf numFmtId="0" fontId="11" fillId="0" borderId="62" xfId="0" applyNumberFormat="1" applyFont="1" applyBorder="1" applyAlignment="1" applyProtection="1">
      <alignment horizontal="center" vertical="center" textRotation="90" wrapText="1"/>
      <protection/>
    </xf>
    <xf numFmtId="49" fontId="11" fillId="0" borderId="34" xfId="0" applyNumberFormat="1" applyFont="1" applyBorder="1" applyAlignment="1" applyProtection="1">
      <alignment horizontal="center" vertical="center" textRotation="90" wrapText="1"/>
      <protection/>
    </xf>
    <xf numFmtId="49" fontId="11" fillId="0" borderId="75" xfId="0" applyNumberFormat="1" applyFont="1" applyBorder="1" applyAlignment="1" applyProtection="1">
      <alignment horizontal="center" vertical="center" textRotation="90" wrapText="1"/>
      <protection/>
    </xf>
    <xf numFmtId="49" fontId="11" fillId="0" borderId="60" xfId="0" applyNumberFormat="1" applyFont="1" applyBorder="1" applyAlignment="1" applyProtection="1">
      <alignment horizontal="center" vertical="center" textRotation="90" wrapText="1"/>
      <protection/>
    </xf>
    <xf numFmtId="49" fontId="11" fillId="0" borderId="62" xfId="0" applyNumberFormat="1" applyFont="1" applyBorder="1" applyAlignment="1" applyProtection="1">
      <alignment horizontal="center" vertical="center" textRotation="90" wrapText="1"/>
      <protection/>
    </xf>
    <xf numFmtId="49" fontId="12" fillId="0" borderId="75" xfId="0" applyNumberFormat="1" applyFont="1" applyBorder="1" applyAlignment="1" applyProtection="1">
      <alignment horizontal="center" vertical="center" textRotation="90" wrapText="1"/>
      <protection/>
    </xf>
    <xf numFmtId="49" fontId="12" fillId="0" borderId="60" xfId="0" applyNumberFormat="1" applyFont="1" applyBorder="1" applyAlignment="1" applyProtection="1">
      <alignment horizontal="center" vertical="center" textRotation="90" wrapText="1"/>
      <protection/>
    </xf>
    <xf numFmtId="49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8" fillId="0" borderId="82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9" fontId="11" fillId="0" borderId="63" xfId="0" applyNumberFormat="1" applyFont="1" applyBorder="1" applyAlignment="1" applyProtection="1">
      <alignment horizontal="center" vertical="center" textRotation="90" wrapText="1"/>
      <protection/>
    </xf>
    <xf numFmtId="49" fontId="11" fillId="0" borderId="58" xfId="0" applyNumberFormat="1" applyFont="1" applyBorder="1" applyAlignment="1" applyProtection="1">
      <alignment horizontal="center" vertical="center" textRotation="90" wrapText="1"/>
      <protection/>
    </xf>
    <xf numFmtId="49" fontId="11" fillId="0" borderId="59" xfId="0" applyNumberFormat="1" applyFont="1" applyBorder="1" applyAlignment="1" applyProtection="1">
      <alignment horizontal="center" vertical="center" textRotation="90" wrapText="1"/>
      <protection/>
    </xf>
    <xf numFmtId="49" fontId="11" fillId="0" borderId="26" xfId="0" applyNumberFormat="1" applyFont="1" applyBorder="1" applyAlignment="1" applyProtection="1">
      <alignment horizontal="center" vertical="center" textRotation="90" wrapText="1"/>
      <protection/>
    </xf>
    <xf numFmtId="49" fontId="11" fillId="0" borderId="61" xfId="0" applyNumberFormat="1" applyFont="1" applyBorder="1" applyAlignment="1" applyProtection="1">
      <alignment horizontal="center" vertical="center" textRotation="90" wrapText="1"/>
      <protection/>
    </xf>
    <xf numFmtId="0" fontId="11" fillId="0" borderId="57" xfId="0" applyFont="1" applyBorder="1" applyAlignment="1" applyProtection="1">
      <alignment horizontal="center" vertical="center" wrapText="1"/>
      <protection/>
    </xf>
    <xf numFmtId="0" fontId="11" fillId="0" borderId="70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8" fillId="0" borderId="83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83" xfId="0" applyFont="1" applyBorder="1" applyAlignment="1" applyProtection="1">
      <alignment horizontal="left" vertical="center" wrapText="1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2" fillId="0" borderId="74" xfId="0" applyFont="1" applyBorder="1" applyAlignment="1" applyProtection="1">
      <alignment horizontal="center" vertical="center"/>
      <protection/>
    </xf>
    <xf numFmtId="0" fontId="12" fillId="0" borderId="52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 textRotation="90" wrapText="1"/>
      <protection/>
    </xf>
    <xf numFmtId="0" fontId="18" fillId="0" borderId="24" xfId="0" applyFont="1" applyBorder="1" applyAlignment="1" applyProtection="1">
      <alignment horizontal="center" vertical="center" textRotation="90" wrapText="1"/>
      <protection/>
    </xf>
    <xf numFmtId="0" fontId="12" fillId="0" borderId="57" xfId="0" applyFont="1" applyBorder="1" applyAlignment="1" applyProtection="1">
      <alignment horizontal="center" vertical="center"/>
      <protection/>
    </xf>
    <xf numFmtId="0" fontId="12" fillId="0" borderId="70" xfId="0" applyFont="1" applyBorder="1" applyAlignment="1" applyProtection="1">
      <alignment horizontal="center" vertical="center"/>
      <protection/>
    </xf>
    <xf numFmtId="0" fontId="12" fillId="0" borderId="7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 vertical="center" textRotation="90"/>
      <protection/>
    </xf>
    <xf numFmtId="0" fontId="6" fillId="0" borderId="67" xfId="0" applyFont="1" applyBorder="1" applyAlignment="1" applyProtection="1">
      <alignment horizontal="center" vertical="center" textRotation="90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70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horizontal="center" vertical="center" wrapText="1"/>
      <protection/>
    </xf>
    <xf numFmtId="0" fontId="12" fillId="0" borderId="70" xfId="0" applyNumberFormat="1" applyFont="1" applyBorder="1" applyAlignment="1" applyProtection="1">
      <alignment horizontal="center" vertical="center"/>
      <protection/>
    </xf>
    <xf numFmtId="49" fontId="12" fillId="0" borderId="57" xfId="0" applyNumberFormat="1" applyFont="1" applyBorder="1" applyAlignment="1" applyProtection="1">
      <alignment horizontal="center" vertical="center"/>
      <protection/>
    </xf>
    <xf numFmtId="49" fontId="12" fillId="0" borderId="70" xfId="0" applyNumberFormat="1" applyFont="1" applyBorder="1" applyAlignment="1" applyProtection="1">
      <alignment horizontal="center" vertical="center"/>
      <protection/>
    </xf>
    <xf numFmtId="49" fontId="12" fillId="0" borderId="72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19" fillId="0" borderId="28" xfId="0" applyFont="1" applyBorder="1" applyAlignment="1" applyProtection="1">
      <alignment horizontal="left" vertical="top"/>
      <protection/>
    </xf>
    <xf numFmtId="0" fontId="0" fillId="0" borderId="28" xfId="0" applyBorder="1" applyAlignment="1">
      <alignment/>
    </xf>
    <xf numFmtId="0" fontId="3" fillId="0" borderId="28" xfId="0" applyFont="1" applyBorder="1" applyAlignment="1" applyProtection="1">
      <alignment horizont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0" fillId="0" borderId="7" xfId="0" applyBorder="1" applyAlignment="1">
      <alignment/>
    </xf>
    <xf numFmtId="0" fontId="8" fillId="0" borderId="0" xfId="0" applyFont="1" applyBorder="1" applyAlignment="1" applyProtection="1">
      <alignment horizontal="left" wrapText="1"/>
      <protection/>
    </xf>
    <xf numFmtId="0" fontId="19" fillId="0" borderId="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28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34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15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16" fillId="0" borderId="4" xfId="0" applyNumberFormat="1" applyFont="1" applyBorder="1" applyAlignment="1" applyProtection="1">
      <alignment horizontal="center" vertical="center"/>
      <protection/>
    </xf>
    <xf numFmtId="0" fontId="16" fillId="0" borderId="33" xfId="0" applyNumberFormat="1" applyFont="1" applyBorder="1" applyAlignment="1" applyProtection="1">
      <alignment horizontal="center" vertical="center"/>
      <protection/>
    </xf>
    <xf numFmtId="0" fontId="16" fillId="0" borderId="7" xfId="0" applyNumberFormat="1" applyFont="1" applyFill="1" applyBorder="1" applyAlignment="1" applyProtection="1">
      <alignment horizontal="center" vertical="center"/>
      <protection/>
    </xf>
    <xf numFmtId="0" fontId="16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Border="1" applyAlignment="1" applyProtection="1">
      <alignment horizontal="center" vertical="center"/>
      <protection/>
    </xf>
    <xf numFmtId="0" fontId="16" fillId="0" borderId="3" xfId="0" applyNumberFormat="1" applyFont="1" applyBorder="1" applyAlignment="1" applyProtection="1">
      <alignment horizontal="center" vertical="center"/>
      <protection/>
    </xf>
    <xf numFmtId="0" fontId="16" fillId="0" borderId="9" xfId="0" applyNumberFormat="1" applyFont="1" applyBorder="1" applyAlignment="1" applyProtection="1">
      <alignment horizontal="center" vertical="center"/>
      <protection/>
    </xf>
    <xf numFmtId="0" fontId="16" fillId="0" borderId="30" xfId="0" applyNumberFormat="1" applyFont="1" applyBorder="1" applyAlignment="1" applyProtection="1">
      <alignment horizontal="center" vertical="center"/>
      <protection/>
    </xf>
    <xf numFmtId="0" fontId="17" fillId="0" borderId="19" xfId="0" applyNumberFormat="1" applyFont="1" applyBorder="1" applyAlignment="1" applyProtection="1">
      <alignment horizontal="center" vertical="center"/>
      <protection/>
    </xf>
    <xf numFmtId="0" fontId="17" fillId="0" borderId="8" xfId="0" applyNumberFormat="1" applyFont="1" applyBorder="1" applyAlignment="1" applyProtection="1">
      <alignment horizontal="center" vertical="center"/>
      <protection/>
    </xf>
    <xf numFmtId="0" fontId="16" fillId="0" borderId="8" xfId="0" applyNumberFormat="1" applyFont="1" applyBorder="1" applyAlignment="1" applyProtection="1">
      <alignment horizontal="center" vertical="center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left" vertical="center" wrapText="1"/>
      <protection/>
    </xf>
    <xf numFmtId="0" fontId="22" fillId="0" borderId="7" xfId="0" applyFont="1" applyBorder="1" applyAlignment="1">
      <alignment horizontal="left" vertical="center" wrapText="1"/>
    </xf>
    <xf numFmtId="0" fontId="16" fillId="0" borderId="4" xfId="0" applyFont="1" applyBorder="1" applyAlignment="1" applyProtection="1">
      <alignment horizontal="center" vertical="center" wrapText="1"/>
      <protection/>
    </xf>
    <xf numFmtId="0" fontId="16" fillId="0" borderId="7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7" fillId="0" borderId="33" xfId="0" applyNumberFormat="1" applyFont="1" applyBorder="1" applyAlignment="1" applyProtection="1">
      <alignment horizontal="center" vertical="center"/>
      <protection/>
    </xf>
    <xf numFmtId="0" fontId="17" fillId="0" borderId="7" xfId="0" applyNumberFormat="1" applyFont="1" applyBorder="1" applyAlignment="1" applyProtection="1">
      <alignment horizontal="center" vertical="center"/>
      <protection/>
    </xf>
    <xf numFmtId="0" fontId="16" fillId="0" borderId="7" xfId="0" applyNumberFormat="1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left" vertical="center" wrapText="1"/>
      <protection/>
    </xf>
    <xf numFmtId="0" fontId="22" fillId="0" borderId="2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7" fillId="0" borderId="30" xfId="0" applyNumberFormat="1" applyFont="1" applyBorder="1" applyAlignment="1" applyProtection="1">
      <alignment horizontal="center" vertical="center"/>
      <protection/>
    </xf>
    <xf numFmtId="0" fontId="17" fillId="0" borderId="28" xfId="0" applyNumberFormat="1" applyFont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16" fillId="0" borderId="8" xfId="0" applyNumberFormat="1" applyFont="1" applyFill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0" fontId="16" fillId="0" borderId="75" xfId="0" applyFont="1" applyBorder="1" applyAlignment="1" applyProtection="1">
      <alignment horizontal="left" vertical="center" wrapText="1"/>
      <protection/>
    </xf>
    <xf numFmtId="0" fontId="16" fillId="0" borderId="34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6" fillId="0" borderId="73" xfId="0" applyFont="1" applyBorder="1" applyAlignment="1" applyProtection="1">
      <alignment horizontal="center" vertical="center" wrapText="1"/>
      <protection/>
    </xf>
    <xf numFmtId="0" fontId="16" fillId="0" borderId="70" xfId="0" applyFont="1" applyBorder="1" applyAlignment="1" applyProtection="1">
      <alignment horizontal="center" vertical="center" wrapText="1"/>
      <protection/>
    </xf>
    <xf numFmtId="0" fontId="16" fillId="0" borderId="72" xfId="0" applyFont="1" applyBorder="1" applyAlignment="1" applyProtection="1">
      <alignment horizontal="center" vertical="center" wrapText="1"/>
      <protection/>
    </xf>
    <xf numFmtId="0" fontId="16" fillId="0" borderId="73" xfId="0" applyFont="1" applyBorder="1" applyAlignment="1" applyProtection="1">
      <alignment horizontal="left" vertical="center" wrapText="1"/>
      <protection/>
    </xf>
    <xf numFmtId="0" fontId="16" fillId="0" borderId="70" xfId="0" applyFont="1" applyBorder="1" applyAlignment="1" applyProtection="1">
      <alignment horizontal="left" vertical="center" wrapText="1"/>
      <protection/>
    </xf>
    <xf numFmtId="0" fontId="16" fillId="0" borderId="74" xfId="0" applyFont="1" applyBorder="1" applyAlignment="1" applyProtection="1">
      <alignment horizontal="left" vertical="center" wrapText="1"/>
      <protection/>
    </xf>
    <xf numFmtId="0" fontId="22" fillId="0" borderId="3" xfId="0" applyFont="1" applyBorder="1" applyAlignment="1">
      <alignment horizontal="left" vertical="center" wrapText="1"/>
    </xf>
    <xf numFmtId="0" fontId="16" fillId="0" borderId="28" xfId="0" applyFont="1" applyBorder="1" applyAlignment="1" applyProtection="1">
      <alignment horizontal="left" vertical="center" wrapText="1"/>
      <protection/>
    </xf>
    <xf numFmtId="0" fontId="16" fillId="0" borderId="8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73" xfId="0" applyNumberFormat="1" applyFont="1" applyFill="1" applyBorder="1" applyAlignment="1" applyProtection="1">
      <alignment horizontal="center" vertical="center"/>
      <protection/>
    </xf>
    <xf numFmtId="0" fontId="16" fillId="0" borderId="74" xfId="0" applyNumberFormat="1" applyFont="1" applyFill="1" applyBorder="1" applyAlignment="1" applyProtection="1">
      <alignment horizontal="center" vertical="center"/>
      <protection/>
    </xf>
    <xf numFmtId="0" fontId="17" fillId="0" borderId="57" xfId="0" applyNumberFormat="1" applyFont="1" applyBorder="1" applyAlignment="1" applyProtection="1">
      <alignment horizontal="center" vertical="center"/>
      <protection/>
    </xf>
    <xf numFmtId="0" fontId="17" fillId="0" borderId="72" xfId="0" applyNumberFormat="1" applyFont="1" applyBorder="1" applyAlignment="1" applyProtection="1">
      <alignment horizontal="center" vertical="center"/>
      <protection/>
    </xf>
    <xf numFmtId="0" fontId="16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3" fillId="0" borderId="0" xfId="0" applyFont="1" applyAlignment="1">
      <alignment/>
    </xf>
    <xf numFmtId="0" fontId="16" fillId="0" borderId="57" xfId="0" applyNumberFormat="1" applyFont="1" applyBorder="1" applyAlignment="1" applyProtection="1">
      <alignment horizontal="center" vertical="center"/>
      <protection/>
    </xf>
    <xf numFmtId="0" fontId="16" fillId="0" borderId="74" xfId="0" applyNumberFormat="1" applyFont="1" applyBorder="1" applyAlignment="1" applyProtection="1">
      <alignment horizontal="center" vertical="center"/>
      <protection/>
    </xf>
    <xf numFmtId="0" fontId="16" fillId="0" borderId="73" xfId="0" applyNumberFormat="1" applyFont="1" applyBorder="1" applyAlignment="1" applyProtection="1">
      <alignment horizontal="center" vertical="center"/>
      <protection/>
    </xf>
    <xf numFmtId="0" fontId="16" fillId="0" borderId="72" xfId="0" applyNumberFormat="1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left" vertical="center" wrapText="1"/>
      <protection/>
    </xf>
    <xf numFmtId="0" fontId="17" fillId="0" borderId="19" xfId="0" applyNumberFormat="1" applyFont="1" applyBorder="1" applyAlignment="1" applyProtection="1">
      <alignment horizontal="center" vertical="center" wrapText="1"/>
      <protection/>
    </xf>
    <xf numFmtId="0" fontId="17" fillId="0" borderId="8" xfId="0" applyNumberFormat="1" applyFont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left" vertical="center" wrapText="1"/>
    </xf>
    <xf numFmtId="0" fontId="16" fillId="0" borderId="35" xfId="0" applyFont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 wrapText="1"/>
      <protection/>
    </xf>
    <xf numFmtId="0" fontId="17" fillId="0" borderId="20" xfId="0" applyNumberFormat="1" applyFont="1" applyBorder="1" applyAlignment="1" applyProtection="1">
      <alignment horizontal="center" vertical="center"/>
      <protection/>
    </xf>
    <xf numFmtId="0" fontId="17" fillId="0" borderId="77" xfId="0" applyNumberFormat="1" applyFont="1" applyBorder="1" applyAlignment="1" applyProtection="1">
      <alignment horizontal="center" vertical="center"/>
      <protection/>
    </xf>
    <xf numFmtId="0" fontId="17" fillId="0" borderId="35" xfId="0" applyNumberFormat="1" applyFont="1" applyBorder="1" applyAlignment="1" applyProtection="1">
      <alignment horizontal="center" vertical="center"/>
      <protection/>
    </xf>
    <xf numFmtId="0" fontId="17" fillId="0" borderId="36" xfId="0" applyNumberFormat="1" applyFont="1" applyBorder="1" applyAlignment="1" applyProtection="1">
      <alignment horizontal="center" vertical="center"/>
      <protection/>
    </xf>
    <xf numFmtId="0" fontId="16" fillId="0" borderId="41" xfId="0" applyNumberFormat="1" applyFont="1" applyFill="1" applyBorder="1" applyAlignment="1" applyProtection="1">
      <alignment horizontal="center" vertical="center" wrapText="1"/>
      <protection/>
    </xf>
    <xf numFmtId="0" fontId="22" fillId="0" borderId="75" xfId="0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75" xfId="0" applyNumberFormat="1" applyFont="1" applyFill="1" applyBorder="1" applyAlignment="1" applyProtection="1">
      <alignment horizontal="center" vertical="center"/>
      <protection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0" fontId="16" fillId="0" borderId="59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41" xfId="0" applyNumberFormat="1" applyFont="1" applyBorder="1" applyAlignment="1" applyProtection="1">
      <alignment horizontal="center" vertical="center"/>
      <protection/>
    </xf>
    <xf numFmtId="0" fontId="16" fillId="0" borderId="75" xfId="0" applyNumberFormat="1" applyFont="1" applyBorder="1" applyAlignment="1" applyProtection="1">
      <alignment horizontal="center" vertical="center"/>
      <protection/>
    </xf>
    <xf numFmtId="0" fontId="16" fillId="0" borderId="34" xfId="0" applyNumberFormat="1" applyFont="1" applyBorder="1" applyAlignment="1" applyProtection="1">
      <alignment horizontal="center" vertical="center"/>
      <protection/>
    </xf>
    <xf numFmtId="0" fontId="16" fillId="0" borderId="36" xfId="0" applyNumberFormat="1" applyFont="1" applyBorder="1" applyAlignment="1" applyProtection="1">
      <alignment horizontal="center" vertical="center"/>
      <protection/>
    </xf>
    <xf numFmtId="0" fontId="16" fillId="0" borderId="20" xfId="0" applyNumberFormat="1" applyFont="1" applyBorder="1" applyAlignment="1" applyProtection="1">
      <alignment horizontal="center" vertical="center"/>
      <protection/>
    </xf>
    <xf numFmtId="0" fontId="16" fillId="0" borderId="77" xfId="0" applyNumberFormat="1" applyFont="1" applyBorder="1" applyAlignment="1" applyProtection="1">
      <alignment horizontal="center" vertical="center"/>
      <protection/>
    </xf>
    <xf numFmtId="0" fontId="17" fillId="0" borderId="79" xfId="0" applyFont="1" applyBorder="1" applyAlignment="1" applyProtection="1">
      <alignment horizontal="right" vertical="center" wrapText="1"/>
      <protection/>
    </xf>
    <xf numFmtId="0" fontId="17" fillId="0" borderId="71" xfId="0" applyFont="1" applyBorder="1" applyAlignment="1" applyProtection="1">
      <alignment horizontal="right" vertical="center" wrapText="1"/>
      <protection/>
    </xf>
    <xf numFmtId="0" fontId="17" fillId="0" borderId="76" xfId="0" applyFont="1" applyBorder="1" applyAlignment="1" applyProtection="1">
      <alignment horizontal="right" vertical="center" wrapText="1"/>
      <protection/>
    </xf>
    <xf numFmtId="0" fontId="17" fillId="0" borderId="38" xfId="0" applyNumberFormat="1" applyFont="1" applyBorder="1" applyAlignment="1" applyProtection="1">
      <alignment horizontal="center" vertical="center"/>
      <protection/>
    </xf>
    <xf numFmtId="0" fontId="17" fillId="0" borderId="78" xfId="0" applyNumberFormat="1" applyFont="1" applyBorder="1" applyAlignment="1" applyProtection="1">
      <alignment horizontal="center" vertical="center"/>
      <protection/>
    </xf>
    <xf numFmtId="0" fontId="17" fillId="0" borderId="79" xfId="0" applyNumberFormat="1" applyFont="1" applyBorder="1" applyAlignment="1" applyProtection="1">
      <alignment horizontal="center" vertical="center"/>
      <protection/>
    </xf>
    <xf numFmtId="0" fontId="17" fillId="0" borderId="76" xfId="0" applyNumberFormat="1" applyFont="1" applyBorder="1" applyAlignment="1" applyProtection="1">
      <alignment horizontal="center" vertical="center"/>
      <protection/>
    </xf>
    <xf numFmtId="0" fontId="34" fillId="0" borderId="38" xfId="0" applyNumberFormat="1" applyFont="1" applyBorder="1" applyAlignment="1" applyProtection="1">
      <alignment horizontal="center" vertical="center"/>
      <protection/>
    </xf>
    <xf numFmtId="0" fontId="34" fillId="0" borderId="76" xfId="0" applyNumberFormat="1" applyFont="1" applyBorder="1" applyAlignment="1" applyProtection="1">
      <alignment horizontal="center" vertical="center"/>
      <protection/>
    </xf>
    <xf numFmtId="0" fontId="35" fillId="0" borderId="0" xfId="0" applyFont="1" applyAlignment="1">
      <alignment/>
    </xf>
    <xf numFmtId="0" fontId="22" fillId="0" borderId="70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0" fontId="17" fillId="0" borderId="70" xfId="0" applyNumberFormat="1" applyFont="1" applyBorder="1" applyAlignment="1" applyProtection="1">
      <alignment horizontal="center" vertical="center"/>
      <protection/>
    </xf>
    <xf numFmtId="0" fontId="16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70" xfId="0" applyNumberFormat="1" applyFont="1" applyFill="1" applyBorder="1" applyAlignment="1" applyProtection="1">
      <alignment horizontal="center" vertical="center"/>
      <protection/>
    </xf>
    <xf numFmtId="0" fontId="16" fillId="0" borderId="72" xfId="0" applyNumberFormat="1" applyFont="1" applyFill="1" applyBorder="1" applyAlignment="1" applyProtection="1">
      <alignment horizontal="center" vertical="center"/>
      <protection/>
    </xf>
    <xf numFmtId="0" fontId="17" fillId="0" borderId="73" xfId="0" applyNumberFormat="1" applyFont="1" applyBorder="1" applyAlignment="1" applyProtection="1">
      <alignment horizontal="center" vertical="center"/>
      <protection/>
    </xf>
    <xf numFmtId="0" fontId="17" fillId="0" borderId="9" xfId="0" applyNumberFormat="1" applyFont="1" applyBorder="1" applyAlignment="1" applyProtection="1">
      <alignment horizontal="center" vertical="center"/>
      <protection/>
    </xf>
    <xf numFmtId="0" fontId="17" fillId="0" borderId="41" xfId="0" applyNumberFormat="1" applyFont="1" applyBorder="1" applyAlignment="1" applyProtection="1">
      <alignment horizontal="center" vertical="center"/>
      <protection/>
    </xf>
    <xf numFmtId="0" fontId="22" fillId="0" borderId="36" xfId="0" applyFont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Font="1" applyFill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17" fillId="0" borderId="34" xfId="0" applyNumberFormat="1" applyFont="1" applyBorder="1" applyAlignment="1" applyProtection="1">
      <alignment horizontal="center" vertical="center"/>
      <protection/>
    </xf>
    <xf numFmtId="0" fontId="37" fillId="0" borderId="75" xfId="0" applyFont="1" applyBorder="1" applyAlignment="1">
      <alignment horizontal="center" vertical="center"/>
    </xf>
    <xf numFmtId="0" fontId="17" fillId="0" borderId="79" xfId="0" applyFont="1" applyBorder="1" applyAlignment="1" applyProtection="1">
      <alignment horizontal="right" vertical="center" wrapText="1"/>
      <protection/>
    </xf>
    <xf numFmtId="0" fontId="17" fillId="0" borderId="71" xfId="0" applyFont="1" applyBorder="1" applyAlignment="1" applyProtection="1">
      <alignment horizontal="right" vertical="center" wrapText="1"/>
      <protection/>
    </xf>
    <xf numFmtId="0" fontId="17" fillId="0" borderId="76" xfId="0" applyFont="1" applyBorder="1" applyAlignment="1" applyProtection="1">
      <alignment horizontal="right" vertical="center" wrapText="1"/>
      <protection/>
    </xf>
    <xf numFmtId="0" fontId="17" fillId="0" borderId="38" xfId="0" applyNumberFormat="1" applyFont="1" applyBorder="1" applyAlignment="1" applyProtection="1">
      <alignment horizontal="center" vertical="center"/>
      <protection/>
    </xf>
    <xf numFmtId="0" fontId="17" fillId="0" borderId="78" xfId="0" applyNumberFormat="1" applyFont="1" applyBorder="1" applyAlignment="1" applyProtection="1">
      <alignment horizontal="center" vertical="center"/>
      <protection/>
    </xf>
    <xf numFmtId="0" fontId="17" fillId="0" borderId="79" xfId="0" applyNumberFormat="1" applyFont="1" applyBorder="1" applyAlignment="1" applyProtection="1">
      <alignment horizontal="center" vertical="center"/>
      <protection/>
    </xf>
    <xf numFmtId="0" fontId="17" fillId="0" borderId="76" xfId="0" applyNumberFormat="1" applyFont="1" applyBorder="1" applyAlignment="1" applyProtection="1">
      <alignment horizontal="center" vertical="center"/>
      <protection/>
    </xf>
    <xf numFmtId="0" fontId="16" fillId="0" borderId="70" xfId="0" applyNumberFormat="1" applyFont="1" applyBorder="1" applyAlignment="1" applyProtection="1">
      <alignment horizontal="center" vertical="center"/>
      <protection/>
    </xf>
    <xf numFmtId="0" fontId="16" fillId="0" borderId="7" xfId="0" applyFont="1" applyBorder="1" applyAlignment="1" applyProtection="1">
      <alignment horizontal="left" vertical="center" wrapText="1"/>
      <protection/>
    </xf>
    <xf numFmtId="0" fontId="16" fillId="0" borderId="3" xfId="0" applyFont="1" applyBorder="1" applyAlignment="1" applyProtection="1">
      <alignment horizontal="left" vertical="center" wrapText="1"/>
      <protection/>
    </xf>
    <xf numFmtId="0" fontId="22" fillId="0" borderId="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6" fillId="0" borderId="28" xfId="0" applyNumberFormat="1" applyFont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3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Font="1" applyFill="1" applyBorder="1" applyAlignment="1">
      <alignment horizontal="center" vertical="center" wrapText="1"/>
    </xf>
    <xf numFmtId="0" fontId="5" fillId="0" borderId="38" xfId="0" applyNumberFormat="1" applyFont="1" applyBorder="1" applyAlignment="1" applyProtection="1">
      <alignment horizontal="center" vertical="center"/>
      <protection/>
    </xf>
    <xf numFmtId="0" fontId="5" fillId="0" borderId="78" xfId="0" applyNumberFormat="1" applyFont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0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5" fillId="0" borderId="32" xfId="0" applyFont="1" applyBorder="1" applyAlignment="1">
      <alignment/>
    </xf>
    <xf numFmtId="0" fontId="33" fillId="0" borderId="37" xfId="0" applyFont="1" applyBorder="1" applyAlignment="1">
      <alignment/>
    </xf>
    <xf numFmtId="0" fontId="35" fillId="0" borderId="37" xfId="0" applyFont="1" applyBorder="1" applyAlignment="1">
      <alignment/>
    </xf>
    <xf numFmtId="0" fontId="16" fillId="0" borderId="9" xfId="0" applyFont="1" applyFill="1" applyBorder="1" applyAlignment="1" applyProtection="1">
      <alignment horizontal="left" vertical="center" wrapText="1"/>
      <protection/>
    </xf>
    <xf numFmtId="0" fontId="22" fillId="0" borderId="28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6" fillId="2" borderId="15" xfId="0" applyFont="1" applyFill="1" applyBorder="1" applyAlignment="1" applyProtection="1">
      <alignment horizontal="left" vertical="center" wrapText="1"/>
      <protection/>
    </xf>
    <xf numFmtId="0" fontId="22" fillId="2" borderId="81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 applyProtection="1">
      <alignment horizontal="center" vertical="center" wrapText="1"/>
      <protection/>
    </xf>
    <xf numFmtId="0" fontId="16" fillId="2" borderId="81" xfId="0" applyFont="1" applyFill="1" applyBorder="1" applyAlignment="1" applyProtection="1">
      <alignment horizontal="center" vertical="center" wrapText="1"/>
      <protection/>
    </xf>
    <xf numFmtId="0" fontId="17" fillId="2" borderId="20" xfId="0" applyNumberFormat="1" applyFont="1" applyFill="1" applyBorder="1" applyAlignment="1" applyProtection="1">
      <alignment horizontal="center" vertical="center"/>
      <protection/>
    </xf>
    <xf numFmtId="0" fontId="17" fillId="2" borderId="77" xfId="0" applyNumberFormat="1" applyFont="1" applyFill="1" applyBorder="1" applyAlignment="1" applyProtection="1">
      <alignment horizontal="center" vertical="center"/>
      <protection/>
    </xf>
    <xf numFmtId="0" fontId="17" fillId="2" borderId="81" xfId="0" applyNumberFormat="1" applyFont="1" applyFill="1" applyBorder="1" applyAlignment="1" applyProtection="1">
      <alignment horizontal="center" vertical="center"/>
      <protection/>
    </xf>
    <xf numFmtId="0" fontId="16" fillId="2" borderId="20" xfId="0" applyNumberFormat="1" applyFont="1" applyFill="1" applyBorder="1" applyAlignment="1" applyProtection="1">
      <alignment horizontal="center" vertical="center"/>
      <protection/>
    </xf>
    <xf numFmtId="0" fontId="16" fillId="2" borderId="14" xfId="0" applyNumberFormat="1" applyFont="1" applyFill="1" applyBorder="1" applyAlignment="1" applyProtection="1">
      <alignment horizontal="center" vertical="center"/>
      <protection/>
    </xf>
    <xf numFmtId="0" fontId="16" fillId="2" borderId="15" xfId="0" applyNumberFormat="1" applyFont="1" applyFill="1" applyBorder="1" applyAlignment="1" applyProtection="1">
      <alignment horizontal="center" vertical="center"/>
      <protection/>
    </xf>
    <xf numFmtId="0" fontId="16" fillId="2" borderId="81" xfId="0" applyNumberFormat="1" applyFont="1" applyFill="1" applyBorder="1" applyAlignment="1" applyProtection="1">
      <alignment horizontal="center" vertical="center"/>
      <protection/>
    </xf>
    <xf numFmtId="0" fontId="16" fillId="2" borderId="77" xfId="0" applyNumberFormat="1" applyFont="1" applyFill="1" applyBorder="1" applyAlignment="1" applyProtection="1">
      <alignment horizontal="center" vertical="center"/>
      <protection/>
    </xf>
    <xf numFmtId="0" fontId="17" fillId="2" borderId="14" xfId="0" applyNumberFormat="1" applyFont="1" applyFill="1" applyBorder="1" applyAlignment="1" applyProtection="1">
      <alignment horizontal="center" vertical="center"/>
      <protection/>
    </xf>
    <xf numFmtId="0" fontId="16" fillId="2" borderId="79" xfId="0" applyFont="1" applyFill="1" applyBorder="1" applyAlignment="1" applyProtection="1">
      <alignment horizontal="left" vertical="center" wrapText="1"/>
      <protection/>
    </xf>
    <xf numFmtId="0" fontId="22" fillId="2" borderId="71" xfId="0" applyFont="1" applyFill="1" applyBorder="1" applyAlignment="1">
      <alignment horizontal="left" vertical="center" wrapText="1"/>
    </xf>
    <xf numFmtId="0" fontId="22" fillId="2" borderId="78" xfId="0" applyFont="1" applyFill="1" applyBorder="1" applyAlignment="1">
      <alignment horizontal="left" vertical="center" wrapText="1"/>
    </xf>
    <xf numFmtId="0" fontId="16" fillId="2" borderId="79" xfId="0" applyFont="1" applyFill="1" applyBorder="1" applyAlignment="1" applyProtection="1">
      <alignment horizontal="center" vertical="center" wrapText="1"/>
      <protection/>
    </xf>
    <xf numFmtId="0" fontId="16" fillId="2" borderId="71" xfId="0" applyFont="1" applyFill="1" applyBorder="1" applyAlignment="1" applyProtection="1">
      <alignment horizontal="center" vertical="center" wrapText="1"/>
      <protection/>
    </xf>
    <xf numFmtId="0" fontId="16" fillId="2" borderId="76" xfId="0" applyFont="1" applyFill="1" applyBorder="1" applyAlignment="1" applyProtection="1">
      <alignment horizontal="center" vertical="center" wrapText="1"/>
      <protection/>
    </xf>
    <xf numFmtId="0" fontId="17" fillId="2" borderId="38" xfId="0" applyNumberFormat="1" applyFont="1" applyFill="1" applyBorder="1" applyAlignment="1" applyProtection="1">
      <alignment horizontal="center" vertical="center"/>
      <protection/>
    </xf>
    <xf numFmtId="0" fontId="17" fillId="2" borderId="78" xfId="0" applyNumberFormat="1" applyFont="1" applyFill="1" applyBorder="1" applyAlignment="1" applyProtection="1">
      <alignment horizontal="center" vertical="center"/>
      <protection/>
    </xf>
    <xf numFmtId="0" fontId="17" fillId="2" borderId="79" xfId="0" applyNumberFormat="1" applyFont="1" applyFill="1" applyBorder="1" applyAlignment="1" applyProtection="1">
      <alignment horizontal="center" vertical="center"/>
      <protection/>
    </xf>
    <xf numFmtId="0" fontId="17" fillId="2" borderId="76" xfId="0" applyNumberFormat="1" applyFont="1" applyFill="1" applyBorder="1" applyAlignment="1" applyProtection="1">
      <alignment horizontal="center" vertical="center"/>
      <protection/>
    </xf>
    <xf numFmtId="0" fontId="16" fillId="2" borderId="38" xfId="0" applyNumberFormat="1" applyFont="1" applyFill="1" applyBorder="1" applyAlignment="1" applyProtection="1">
      <alignment horizontal="center" vertical="center"/>
      <protection/>
    </xf>
    <xf numFmtId="0" fontId="16" fillId="2" borderId="78" xfId="0" applyNumberFormat="1" applyFont="1" applyFill="1" applyBorder="1" applyAlignment="1" applyProtection="1">
      <alignment horizontal="center" vertical="center"/>
      <protection/>
    </xf>
    <xf numFmtId="0" fontId="16" fillId="2" borderId="79" xfId="0" applyNumberFormat="1" applyFont="1" applyFill="1" applyBorder="1" applyAlignment="1" applyProtection="1">
      <alignment horizontal="center" vertical="center"/>
      <protection/>
    </xf>
    <xf numFmtId="0" fontId="16" fillId="2" borderId="71" xfId="0" applyNumberFormat="1" applyFont="1" applyFill="1" applyBorder="1" applyAlignment="1" applyProtection="1">
      <alignment horizontal="center" vertical="center"/>
      <protection/>
    </xf>
    <xf numFmtId="0" fontId="16" fillId="2" borderId="76" xfId="0" applyNumberFormat="1" applyFont="1" applyFill="1" applyBorder="1" applyAlignment="1" applyProtection="1">
      <alignment horizontal="center" vertical="center"/>
      <protection/>
    </xf>
    <xf numFmtId="0" fontId="40" fillId="0" borderId="47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17" fillId="0" borderId="84" xfId="0" applyNumberFormat="1" applyFont="1" applyFill="1" applyBorder="1" applyAlignment="1" applyProtection="1">
      <alignment horizontal="center" vertical="center"/>
      <protection/>
    </xf>
    <xf numFmtId="0" fontId="17" fillId="0" borderId="85" xfId="0" applyNumberFormat="1" applyFont="1" applyFill="1" applyBorder="1" applyAlignment="1" applyProtection="1">
      <alignment horizontal="center" vertical="center"/>
      <protection/>
    </xf>
    <xf numFmtId="0" fontId="16" fillId="0" borderId="86" xfId="0" applyNumberFormat="1" applyFont="1" applyFill="1" applyBorder="1" applyAlignment="1" applyProtection="1">
      <alignment horizontal="center" vertical="center"/>
      <protection/>
    </xf>
    <xf numFmtId="0" fontId="16" fillId="0" borderId="87" xfId="0" applyNumberFormat="1" applyFont="1" applyFill="1" applyBorder="1" applyAlignment="1" applyProtection="1">
      <alignment horizontal="center" vertical="center"/>
      <protection/>
    </xf>
    <xf numFmtId="0" fontId="16" fillId="0" borderId="88" xfId="0" applyNumberFormat="1" applyFont="1" applyFill="1" applyBorder="1" applyAlignment="1" applyProtection="1">
      <alignment horizontal="center" vertical="center"/>
      <protection/>
    </xf>
    <xf numFmtId="0" fontId="16" fillId="0" borderId="89" xfId="0" applyNumberFormat="1" applyFont="1" applyFill="1" applyBorder="1" applyAlignment="1" applyProtection="1">
      <alignment horizontal="center" vertical="center"/>
      <protection/>
    </xf>
    <xf numFmtId="0" fontId="16" fillId="0" borderId="85" xfId="0" applyNumberFormat="1" applyFont="1" applyFill="1" applyBorder="1" applyAlignment="1" applyProtection="1">
      <alignment horizontal="center" vertical="center"/>
      <protection/>
    </xf>
    <xf numFmtId="0" fontId="22" fillId="0" borderId="47" xfId="0" applyFont="1" applyBorder="1" applyAlignment="1">
      <alignment/>
    </xf>
    <xf numFmtId="0" fontId="22" fillId="0" borderId="49" xfId="0" applyFont="1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37" fillId="0" borderId="28" xfId="0" applyFont="1" applyBorder="1" applyAlignment="1">
      <alignment horizontal="center" vertical="center"/>
    </xf>
    <xf numFmtId="0" fontId="16" fillId="2" borderId="9" xfId="0" applyFont="1" applyFill="1" applyBorder="1" applyAlignment="1" applyProtection="1">
      <alignment horizontal="left" vertical="center" wrapText="1"/>
      <protection/>
    </xf>
    <xf numFmtId="0" fontId="22" fillId="2" borderId="28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16" fillId="2" borderId="7" xfId="0" applyFont="1" applyFill="1" applyBorder="1" applyAlignment="1" applyProtection="1">
      <alignment horizontal="center" vertical="center" wrapText="1"/>
      <protection/>
    </xf>
    <xf numFmtId="0" fontId="16" fillId="2" borderId="33" xfId="0" applyFont="1" applyFill="1" applyBorder="1" applyAlignment="1" applyProtection="1">
      <alignment horizontal="center" vertical="center" wrapText="1"/>
      <protection/>
    </xf>
    <xf numFmtId="0" fontId="17" fillId="2" borderId="19" xfId="0" applyNumberFormat="1" applyFont="1" applyFill="1" applyBorder="1" applyAlignment="1" applyProtection="1">
      <alignment horizontal="center" vertical="center"/>
      <protection/>
    </xf>
    <xf numFmtId="0" fontId="17" fillId="2" borderId="30" xfId="0" applyNumberFormat="1" applyFont="1" applyFill="1" applyBorder="1" applyAlignment="1" applyProtection="1">
      <alignment horizontal="center" vertical="center"/>
      <protection/>
    </xf>
    <xf numFmtId="0" fontId="17" fillId="2" borderId="28" xfId="0" applyNumberFormat="1" applyFont="1" applyFill="1" applyBorder="1" applyAlignment="1" applyProtection="1">
      <alignment horizontal="center" vertical="center"/>
      <protection/>
    </xf>
    <xf numFmtId="0" fontId="16" fillId="2" borderId="19" xfId="0" applyNumberFormat="1" applyFont="1" applyFill="1" applyBorder="1" applyAlignment="1" applyProtection="1">
      <alignment horizontal="center" vertical="center"/>
      <protection/>
    </xf>
    <xf numFmtId="0" fontId="16" fillId="2" borderId="8" xfId="0" applyNumberFormat="1" applyFont="1" applyFill="1" applyBorder="1" applyAlignment="1" applyProtection="1">
      <alignment horizontal="center" vertical="center"/>
      <protection/>
    </xf>
    <xf numFmtId="0" fontId="16" fillId="2" borderId="9" xfId="0" applyNumberFormat="1" applyFont="1" applyFill="1" applyBorder="1" applyAlignment="1" applyProtection="1">
      <alignment horizontal="center" vertical="center"/>
      <protection/>
    </xf>
    <xf numFmtId="0" fontId="16" fillId="2" borderId="28" xfId="0" applyNumberFormat="1" applyFont="1" applyFill="1" applyBorder="1" applyAlignment="1" applyProtection="1">
      <alignment horizontal="center" vertical="center"/>
      <protection/>
    </xf>
    <xf numFmtId="0" fontId="16" fillId="2" borderId="30" xfId="0" applyNumberFormat="1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left" vertical="center" wrapText="1"/>
      <protection/>
    </xf>
    <xf numFmtId="0" fontId="16" fillId="2" borderId="8" xfId="0" applyFont="1" applyFill="1" applyBorder="1" applyAlignment="1" applyProtection="1">
      <alignment horizontal="left" vertical="center" wrapText="1"/>
      <protection/>
    </xf>
    <xf numFmtId="0" fontId="16" fillId="2" borderId="9" xfId="0" applyFont="1" applyFill="1" applyBorder="1" applyAlignment="1" applyProtection="1">
      <alignment horizontal="center" vertical="center" wrapText="1"/>
      <protection/>
    </xf>
    <xf numFmtId="0" fontId="16" fillId="2" borderId="28" xfId="0" applyFont="1" applyFill="1" applyBorder="1" applyAlignment="1" applyProtection="1">
      <alignment horizontal="center" vertical="center" wrapText="1"/>
      <protection/>
    </xf>
    <xf numFmtId="0" fontId="16" fillId="2" borderId="30" xfId="0" applyFont="1" applyFill="1" applyBorder="1" applyAlignment="1" applyProtection="1">
      <alignment horizontal="center" vertical="center" wrapText="1"/>
      <protection/>
    </xf>
    <xf numFmtId="0" fontId="17" fillId="2" borderId="8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Border="1" applyAlignment="1" applyProtection="1">
      <alignment horizontal="center" vertical="center"/>
      <protection/>
    </xf>
    <xf numFmtId="0" fontId="16" fillId="2" borderId="90" xfId="0" applyNumberFormat="1" applyFont="1" applyFill="1" applyBorder="1" applyAlignment="1" applyProtection="1">
      <alignment horizontal="center" vertical="center"/>
      <protection/>
    </xf>
    <xf numFmtId="0" fontId="16" fillId="2" borderId="72" xfId="0" applyNumberFormat="1" applyFont="1" applyFill="1" applyBorder="1" applyAlignment="1" applyProtection="1">
      <alignment horizontal="center" vertical="center"/>
      <protection/>
    </xf>
    <xf numFmtId="0" fontId="16" fillId="2" borderId="91" xfId="0" applyNumberFormat="1" applyFont="1" applyFill="1" applyBorder="1" applyAlignment="1" applyProtection="1">
      <alignment horizontal="center" vertical="center"/>
      <protection/>
    </xf>
    <xf numFmtId="0" fontId="37" fillId="0" borderId="37" xfId="0" applyFont="1" applyBorder="1" applyAlignment="1">
      <alignment/>
    </xf>
    <xf numFmtId="0" fontId="17" fillId="0" borderId="74" xfId="0" applyNumberFormat="1" applyFont="1" applyBorder="1" applyAlignment="1" applyProtection="1">
      <alignment horizontal="center" vertical="center"/>
      <protection/>
    </xf>
    <xf numFmtId="0" fontId="16" fillId="0" borderId="4" xfId="0" applyFont="1" applyFill="1" applyBorder="1" applyAlignment="1" applyProtection="1">
      <alignment horizontal="left" vertical="center" wrapText="1"/>
      <protection/>
    </xf>
    <xf numFmtId="0" fontId="16" fillId="0" borderId="7" xfId="0" applyFont="1" applyFill="1" applyBorder="1" applyAlignment="1" applyProtection="1">
      <alignment horizontal="left" vertical="center" wrapText="1"/>
      <protection/>
    </xf>
    <xf numFmtId="0" fontId="16" fillId="0" borderId="3" xfId="0" applyFont="1" applyFill="1" applyBorder="1" applyAlignment="1" applyProtection="1">
      <alignment horizontal="left" vertical="center" wrapText="1"/>
      <protection/>
    </xf>
    <xf numFmtId="0" fontId="16" fillId="0" borderId="4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5" borderId="92" xfId="0" applyFont="1" applyFill="1" applyBorder="1" applyAlignment="1" applyProtection="1">
      <alignment horizontal="left" vertical="center" wrapText="1"/>
      <protection/>
    </xf>
    <xf numFmtId="0" fontId="22" fillId="5" borderId="93" xfId="0" applyFont="1" applyFill="1" applyBorder="1" applyAlignment="1">
      <alignment horizontal="left" vertical="center" wrapText="1"/>
    </xf>
    <xf numFmtId="0" fontId="22" fillId="5" borderId="94" xfId="0" applyFont="1" applyFill="1" applyBorder="1" applyAlignment="1">
      <alignment horizontal="left" vertical="center" wrapText="1"/>
    </xf>
    <xf numFmtId="0" fontId="16" fillId="5" borderId="92" xfId="0" applyFont="1" applyFill="1" applyBorder="1" applyAlignment="1" applyProtection="1">
      <alignment horizontal="center" vertical="center" wrapText="1"/>
      <protection/>
    </xf>
    <xf numFmtId="0" fontId="16" fillId="5" borderId="93" xfId="0" applyFont="1" applyFill="1" applyBorder="1" applyAlignment="1" applyProtection="1">
      <alignment horizontal="center" vertical="center" wrapText="1"/>
      <protection/>
    </xf>
    <xf numFmtId="0" fontId="16" fillId="5" borderId="95" xfId="0" applyFont="1" applyFill="1" applyBorder="1" applyAlignment="1" applyProtection="1">
      <alignment horizontal="center" vertical="center" wrapText="1"/>
      <protection/>
    </xf>
    <xf numFmtId="0" fontId="17" fillId="5" borderId="96" xfId="0" applyNumberFormat="1" applyFont="1" applyFill="1" applyBorder="1" applyAlignment="1" applyProtection="1">
      <alignment horizontal="center" vertical="center"/>
      <protection/>
    </xf>
    <xf numFmtId="0" fontId="17" fillId="5" borderId="95" xfId="0" applyNumberFormat="1" applyFont="1" applyFill="1" applyBorder="1" applyAlignment="1" applyProtection="1">
      <alignment horizontal="center" vertical="center"/>
      <protection/>
    </xf>
    <xf numFmtId="0" fontId="17" fillId="5" borderId="93" xfId="0" applyNumberFormat="1" applyFont="1" applyFill="1" applyBorder="1" applyAlignment="1" applyProtection="1">
      <alignment horizontal="center" vertical="center"/>
      <protection/>
    </xf>
    <xf numFmtId="0" fontId="16" fillId="5" borderId="96" xfId="0" applyNumberFormat="1" applyFont="1" applyFill="1" applyBorder="1" applyAlignment="1" applyProtection="1">
      <alignment horizontal="center" vertical="center"/>
      <protection/>
    </xf>
    <xf numFmtId="0" fontId="16" fillId="5" borderId="94" xfId="0" applyNumberFormat="1" applyFont="1" applyFill="1" applyBorder="1" applyAlignment="1" applyProtection="1">
      <alignment horizontal="center" vertical="center"/>
      <protection/>
    </xf>
    <xf numFmtId="0" fontId="16" fillId="5" borderId="92" xfId="0" applyNumberFormat="1" applyFont="1" applyFill="1" applyBorder="1" applyAlignment="1" applyProtection="1">
      <alignment horizontal="center" vertical="center"/>
      <protection/>
    </xf>
    <xf numFmtId="0" fontId="16" fillId="5" borderId="93" xfId="0" applyNumberFormat="1" applyFont="1" applyFill="1" applyBorder="1" applyAlignment="1" applyProtection="1">
      <alignment horizontal="center" vertical="center"/>
      <protection/>
    </xf>
    <xf numFmtId="0" fontId="16" fillId="5" borderId="95" xfId="0" applyNumberFormat="1" applyFont="1" applyFill="1" applyBorder="1" applyAlignment="1" applyProtection="1">
      <alignment horizontal="center" vertical="center"/>
      <protection/>
    </xf>
    <xf numFmtId="0" fontId="16" fillId="5" borderId="81" xfId="0" applyNumberFormat="1" applyFont="1" applyFill="1" applyBorder="1" applyAlignment="1" applyProtection="1">
      <alignment horizontal="center" vertical="center"/>
      <protection/>
    </xf>
    <xf numFmtId="0" fontId="16" fillId="5" borderId="77" xfId="0" applyNumberFormat="1" applyFont="1" applyFill="1" applyBorder="1" applyAlignment="1" applyProtection="1">
      <alignment horizontal="center" vertical="center"/>
      <protection/>
    </xf>
    <xf numFmtId="0" fontId="16" fillId="0" borderId="79" xfId="0" applyNumberFormat="1" applyFont="1" applyFill="1" applyBorder="1" applyAlignment="1" applyProtection="1">
      <alignment horizontal="center" vertical="center"/>
      <protection/>
    </xf>
    <xf numFmtId="0" fontId="16" fillId="0" borderId="78" xfId="0" applyNumberFormat="1" applyFont="1" applyFill="1" applyBorder="1" applyAlignment="1" applyProtection="1">
      <alignment horizontal="center" vertical="center"/>
      <protection/>
    </xf>
    <xf numFmtId="0" fontId="16" fillId="0" borderId="71" xfId="0" applyNumberFormat="1" applyFont="1" applyFill="1" applyBorder="1" applyAlignment="1" applyProtection="1">
      <alignment horizontal="center" vertical="center"/>
      <protection/>
    </xf>
    <xf numFmtId="0" fontId="16" fillId="0" borderId="38" xfId="0" applyNumberFormat="1" applyFont="1" applyFill="1" applyBorder="1" applyAlignment="1" applyProtection="1">
      <alignment horizontal="center" vertical="center"/>
      <protection/>
    </xf>
    <xf numFmtId="0" fontId="16" fillId="0" borderId="76" xfId="0" applyNumberFormat="1" applyFont="1" applyFill="1" applyBorder="1" applyAlignment="1" applyProtection="1">
      <alignment horizontal="center" vertical="center"/>
      <protection/>
    </xf>
    <xf numFmtId="0" fontId="17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78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81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79" xfId="0" applyFont="1" applyFill="1" applyBorder="1" applyAlignment="1" applyProtection="1">
      <alignment horizontal="left" vertical="center" wrapText="1"/>
      <protection/>
    </xf>
    <xf numFmtId="0" fontId="22" fillId="0" borderId="71" xfId="0" applyFont="1" applyFill="1" applyBorder="1" applyAlignment="1">
      <alignment horizontal="left" vertical="center" wrapText="1"/>
    </xf>
    <xf numFmtId="0" fontId="22" fillId="0" borderId="78" xfId="0" applyFont="1" applyFill="1" applyBorder="1" applyAlignment="1">
      <alignment horizontal="left" vertical="center" wrapText="1"/>
    </xf>
    <xf numFmtId="0" fontId="16" fillId="0" borderId="79" xfId="0" applyFont="1" applyFill="1" applyBorder="1" applyAlignment="1" applyProtection="1">
      <alignment horizontal="center" vertical="center" wrapText="1"/>
      <protection/>
    </xf>
    <xf numFmtId="0" fontId="16" fillId="0" borderId="71" xfId="0" applyFont="1" applyFill="1" applyBorder="1" applyAlignment="1" applyProtection="1">
      <alignment horizontal="center" vertical="center" wrapText="1"/>
      <protection/>
    </xf>
    <xf numFmtId="0" fontId="16" fillId="0" borderId="76" xfId="0" applyFont="1" applyFill="1" applyBorder="1" applyAlignment="1" applyProtection="1">
      <alignment horizontal="center" vertical="center" wrapText="1"/>
      <protection/>
    </xf>
    <xf numFmtId="0" fontId="17" fillId="0" borderId="79" xfId="0" applyNumberFormat="1" applyFont="1" applyFill="1" applyBorder="1" applyAlignment="1" applyProtection="1">
      <alignment horizontal="center" vertical="center"/>
      <protection/>
    </xf>
    <xf numFmtId="0" fontId="17" fillId="0" borderId="76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left" vertical="center" wrapText="1"/>
      <protection/>
    </xf>
    <xf numFmtId="0" fontId="22" fillId="0" borderId="81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81" xfId="0" applyFont="1" applyFill="1" applyBorder="1" applyAlignment="1" applyProtection="1">
      <alignment horizontal="center" vertical="center" wrapText="1"/>
      <protection/>
    </xf>
    <xf numFmtId="0" fontId="17" fillId="0" borderId="77" xfId="0" applyNumberFormat="1" applyFont="1" applyFill="1" applyBorder="1" applyAlignment="1" applyProtection="1">
      <alignment horizontal="center" vertical="center"/>
      <protection/>
    </xf>
    <xf numFmtId="0" fontId="17" fillId="0" borderId="81" xfId="0" applyNumberFormat="1" applyFont="1" applyFill="1" applyBorder="1" applyAlignment="1" applyProtection="1">
      <alignment horizontal="center" vertical="center"/>
      <protection/>
    </xf>
    <xf numFmtId="0" fontId="22" fillId="0" borderId="7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7" xfId="0" applyFont="1" applyBorder="1" applyAlignment="1" applyProtection="1">
      <alignment horizontal="right"/>
      <protection/>
    </xf>
    <xf numFmtId="0" fontId="32" fillId="0" borderId="7" xfId="0" applyFont="1" applyBorder="1" applyAlignment="1">
      <alignment/>
    </xf>
    <xf numFmtId="0" fontId="19" fillId="0" borderId="28" xfId="0" applyFont="1" applyBorder="1" applyAlignment="1" applyProtection="1">
      <alignment horizontal="left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>
      <alignment horizontal="left" vertical="center" wrapText="1"/>
    </xf>
    <xf numFmtId="0" fontId="15" fillId="0" borderId="75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7" fillId="0" borderId="71" xfId="0" applyNumberFormat="1" applyFont="1" applyBorder="1" applyAlignment="1" applyProtection="1">
      <alignment horizontal="center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left" vertical="center" wrapText="1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0" fontId="9" fillId="0" borderId="8" xfId="0" applyFont="1" applyFill="1" applyBorder="1" applyAlignment="1" applyProtection="1">
      <alignment horizontal="left" vertical="center" wrapText="1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left" vertical="center" wrapText="1"/>
      <protection/>
    </xf>
    <xf numFmtId="0" fontId="15" fillId="0" borderId="32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 applyProtection="1">
      <alignment horizontal="left" vertical="center" wrapText="1"/>
      <protection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74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17" fillId="0" borderId="67" xfId="0" applyNumberFormat="1" applyFont="1" applyBorder="1" applyAlignment="1" applyProtection="1">
      <alignment horizontal="center" vertical="center"/>
      <protection/>
    </xf>
    <xf numFmtId="0" fontId="17" fillId="0" borderId="62" xfId="0" applyNumberFormat="1" applyFont="1" applyBorder="1" applyAlignment="1" applyProtection="1">
      <alignment horizontal="center" vertical="center"/>
      <protection/>
    </xf>
    <xf numFmtId="176" fontId="17" fillId="0" borderId="67" xfId="0" applyNumberFormat="1" applyFont="1" applyBorder="1" applyAlignment="1" applyProtection="1">
      <alignment horizontal="center" vertical="center"/>
      <protection/>
    </xf>
    <xf numFmtId="176" fontId="17" fillId="0" borderId="37" xfId="0" applyNumberFormat="1" applyFont="1" applyBorder="1" applyAlignment="1" applyProtection="1">
      <alignment horizontal="center" vertical="center"/>
      <protection/>
    </xf>
    <xf numFmtId="0" fontId="17" fillId="0" borderId="60" xfId="0" applyNumberFormat="1" applyFont="1" applyBorder="1" applyAlignment="1" applyProtection="1">
      <alignment horizontal="center" vertical="center"/>
      <protection/>
    </xf>
    <xf numFmtId="0" fontId="17" fillId="0" borderId="61" xfId="0" applyNumberFormat="1" applyFont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9" fillId="0" borderId="92" xfId="0" applyNumberFormat="1" applyFont="1" applyFill="1" applyBorder="1" applyAlignment="1" applyProtection="1">
      <alignment horizontal="center" vertical="center" wrapText="1"/>
      <protection/>
    </xf>
    <xf numFmtId="0" fontId="9" fillId="0" borderId="94" xfId="0" applyNumberFormat="1" applyFont="1" applyFill="1" applyBorder="1" applyAlignment="1" applyProtection="1">
      <alignment horizontal="center" vertical="center" wrapText="1"/>
      <protection/>
    </xf>
    <xf numFmtId="0" fontId="9" fillId="0" borderId="92" xfId="0" applyNumberFormat="1" applyFont="1" applyFill="1" applyBorder="1" applyAlignment="1" applyProtection="1">
      <alignment horizontal="center" vertical="center"/>
      <protection/>
    </xf>
    <xf numFmtId="0" fontId="9" fillId="0" borderId="94" xfId="0" applyNumberFormat="1" applyFont="1" applyFill="1" applyBorder="1" applyAlignment="1" applyProtection="1">
      <alignment horizontal="center" vertical="center"/>
      <protection/>
    </xf>
    <xf numFmtId="0" fontId="9" fillId="0" borderId="93" xfId="0" applyNumberFormat="1" applyFont="1" applyFill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right" vertical="center" wrapText="1"/>
      <protection/>
    </xf>
    <xf numFmtId="0" fontId="17" fillId="0" borderId="61" xfId="0" applyFont="1" applyBorder="1" applyAlignment="1" applyProtection="1">
      <alignment horizontal="right" vertical="center" wrapText="1"/>
      <protection/>
    </xf>
    <xf numFmtId="0" fontId="17" fillId="0" borderId="6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61" xfId="0" applyFont="1" applyBorder="1" applyAlignment="1" applyProtection="1">
      <alignment horizontal="center" wrapText="1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74" xfId="0" applyNumberFormat="1" applyFont="1" applyFill="1" applyBorder="1" applyAlignment="1" applyProtection="1">
      <alignment horizontal="center" vertical="center"/>
      <protection/>
    </xf>
    <xf numFmtId="0" fontId="8" fillId="0" borderId="96" xfId="0" applyNumberFormat="1" applyFont="1" applyFill="1" applyBorder="1" applyAlignment="1" applyProtection="1">
      <alignment horizontal="center" vertical="center"/>
      <protection/>
    </xf>
    <xf numFmtId="0" fontId="8" fillId="0" borderId="94" xfId="0" applyNumberFormat="1" applyFont="1" applyFill="1" applyBorder="1" applyAlignment="1" applyProtection="1">
      <alignment horizontal="center" vertical="center"/>
      <protection/>
    </xf>
    <xf numFmtId="0" fontId="8" fillId="0" borderId="92" xfId="0" applyNumberFormat="1" applyFont="1" applyFill="1" applyBorder="1" applyAlignment="1" applyProtection="1">
      <alignment horizontal="center" vertical="center"/>
      <protection/>
    </xf>
    <xf numFmtId="0" fontId="8" fillId="0" borderId="95" xfId="0" applyNumberFormat="1" applyFont="1" applyFill="1" applyBorder="1" applyAlignment="1" applyProtection="1">
      <alignment horizontal="center" vertical="center"/>
      <protection/>
    </xf>
    <xf numFmtId="0" fontId="9" fillId="0" borderId="96" xfId="0" applyNumberFormat="1" applyFont="1" applyFill="1" applyBorder="1" applyAlignment="1" applyProtection="1">
      <alignment horizontal="center" vertical="center"/>
      <protection/>
    </xf>
    <xf numFmtId="0" fontId="9" fillId="0" borderId="93" xfId="0" applyFont="1" applyFill="1" applyBorder="1" applyAlignment="1" applyProtection="1">
      <alignment horizontal="left" vertical="center" wrapText="1"/>
      <protection/>
    </xf>
    <xf numFmtId="0" fontId="15" fillId="0" borderId="93" xfId="0" applyFont="1" applyFill="1" applyBorder="1" applyAlignment="1">
      <alignment horizontal="left" vertical="center" wrapText="1"/>
    </xf>
    <xf numFmtId="0" fontId="15" fillId="0" borderId="94" xfId="0" applyFont="1" applyFill="1" applyBorder="1" applyAlignment="1">
      <alignment horizontal="left" vertical="center" wrapText="1"/>
    </xf>
    <xf numFmtId="0" fontId="9" fillId="0" borderId="95" xfId="0" applyNumberFormat="1" applyFont="1" applyFill="1" applyBorder="1" applyAlignment="1" applyProtection="1">
      <alignment horizontal="center" vertical="center"/>
      <protection/>
    </xf>
    <xf numFmtId="0" fontId="12" fillId="0" borderId="97" xfId="0" applyFont="1" applyBorder="1" applyAlignment="1" applyProtection="1">
      <alignment horizontal="center" vertical="center" textRotation="90"/>
      <protection/>
    </xf>
    <xf numFmtId="0" fontId="12" fillId="0" borderId="98" xfId="0" applyFont="1" applyBorder="1" applyAlignment="1" applyProtection="1">
      <alignment horizontal="center" vertical="center" textRotation="90"/>
      <protection/>
    </xf>
    <xf numFmtId="0" fontId="12" fillId="0" borderId="99" xfId="0" applyFont="1" applyBorder="1" applyAlignment="1" applyProtection="1">
      <alignment horizontal="center" vertical="center" textRotation="90"/>
      <protection/>
    </xf>
    <xf numFmtId="0" fontId="17" fillId="0" borderId="38" xfId="0" applyFont="1" applyBorder="1" applyAlignment="1" applyProtection="1">
      <alignment horizontal="center" wrapText="1"/>
      <protection/>
    </xf>
    <xf numFmtId="0" fontId="17" fillId="0" borderId="71" xfId="0" applyFont="1" applyBorder="1" applyAlignment="1" applyProtection="1">
      <alignment horizontal="center" wrapText="1"/>
      <protection/>
    </xf>
    <xf numFmtId="0" fontId="17" fillId="0" borderId="76" xfId="0" applyFont="1" applyBorder="1" applyAlignment="1" applyProtection="1">
      <alignment horizontal="center" wrapText="1"/>
      <protection/>
    </xf>
    <xf numFmtId="0" fontId="34" fillId="0" borderId="7" xfId="0" applyFont="1" applyBorder="1" applyAlignment="1" applyProtection="1">
      <alignment horizontal="center"/>
      <protection/>
    </xf>
    <xf numFmtId="0" fontId="17" fillId="0" borderId="100" xfId="0" applyNumberFormat="1" applyFont="1" applyBorder="1" applyAlignment="1" applyProtection="1">
      <alignment horizontal="center" vertical="center"/>
      <protection/>
    </xf>
    <xf numFmtId="0" fontId="17" fillId="0" borderId="101" xfId="0" applyNumberFormat="1" applyFont="1" applyBorder="1" applyAlignment="1" applyProtection="1">
      <alignment horizontal="center" vertical="center"/>
      <protection/>
    </xf>
    <xf numFmtId="0" fontId="17" fillId="0" borderId="80" xfId="0" applyNumberFormat="1" applyFont="1" applyBorder="1" applyAlignment="1" applyProtection="1">
      <alignment horizontal="center" vertical="center"/>
      <protection/>
    </xf>
    <xf numFmtId="0" fontId="17" fillId="0" borderId="102" xfId="0" applyNumberFormat="1" applyFont="1" applyBorder="1" applyAlignment="1" applyProtection="1">
      <alignment horizontal="center" vertical="center"/>
      <protection/>
    </xf>
    <xf numFmtId="0" fontId="42" fillId="0" borderId="100" xfId="0" applyNumberFormat="1" applyFont="1" applyBorder="1" applyAlignment="1" applyProtection="1">
      <alignment horizontal="center" vertical="center"/>
      <protection/>
    </xf>
    <xf numFmtId="0" fontId="42" fillId="0" borderId="101" xfId="0" applyNumberFormat="1" applyFont="1" applyBorder="1" applyAlignment="1" applyProtection="1">
      <alignment horizontal="center" vertical="center"/>
      <protection/>
    </xf>
    <xf numFmtId="0" fontId="42" fillId="0" borderId="80" xfId="0" applyNumberFormat="1" applyFont="1" applyBorder="1" applyAlignment="1" applyProtection="1">
      <alignment horizontal="center" vertical="center"/>
      <protection/>
    </xf>
    <xf numFmtId="0" fontId="42" fillId="0" borderId="102" xfId="0" applyNumberFormat="1" applyFont="1" applyBorder="1" applyAlignment="1" applyProtection="1">
      <alignment horizontal="center" vertical="center"/>
      <protection/>
    </xf>
    <xf numFmtId="0" fontId="17" fillId="0" borderId="86" xfId="0" applyNumberFormat="1" applyFont="1" applyBorder="1" applyAlignment="1" applyProtection="1">
      <alignment horizontal="center" vertical="center"/>
      <protection/>
    </xf>
    <xf numFmtId="0" fontId="17" fillId="0" borderId="87" xfId="0" applyNumberFormat="1" applyFont="1" applyBorder="1" applyAlignment="1" applyProtection="1">
      <alignment horizontal="center" vertical="center"/>
      <protection/>
    </xf>
    <xf numFmtId="0" fontId="17" fillId="0" borderId="88" xfId="0" applyNumberFormat="1" applyFont="1" applyBorder="1" applyAlignment="1" applyProtection="1">
      <alignment horizontal="center" vertical="center"/>
      <protection/>
    </xf>
    <xf numFmtId="0" fontId="17" fillId="0" borderId="85" xfId="0" applyNumberFormat="1" applyFont="1" applyBorder="1" applyAlignment="1" applyProtection="1">
      <alignment horizontal="center" vertical="center"/>
      <protection/>
    </xf>
    <xf numFmtId="0" fontId="42" fillId="0" borderId="86" xfId="0" applyNumberFormat="1" applyFont="1" applyBorder="1" applyAlignment="1" applyProtection="1">
      <alignment horizontal="center" vertical="center"/>
      <protection/>
    </xf>
    <xf numFmtId="0" fontId="42" fillId="0" borderId="87" xfId="0" applyNumberFormat="1" applyFont="1" applyBorder="1" applyAlignment="1" applyProtection="1">
      <alignment horizontal="center" vertical="center"/>
      <protection/>
    </xf>
    <xf numFmtId="0" fontId="42" fillId="0" borderId="88" xfId="0" applyNumberFormat="1" applyFont="1" applyBorder="1" applyAlignment="1" applyProtection="1">
      <alignment horizontal="center" vertical="center"/>
      <protection/>
    </xf>
    <xf numFmtId="0" fontId="42" fillId="0" borderId="85" xfId="0" applyNumberFormat="1" applyFont="1" applyBorder="1" applyAlignment="1" applyProtection="1">
      <alignment horizontal="center" vertical="center"/>
      <protection/>
    </xf>
    <xf numFmtId="0" fontId="41" fillId="0" borderId="73" xfId="0" applyFont="1" applyBorder="1" applyAlignment="1" applyProtection="1">
      <alignment horizontal="left" vertical="center" wrapText="1"/>
      <protection/>
    </xf>
    <xf numFmtId="0" fontId="41" fillId="0" borderId="70" xfId="0" applyFont="1" applyBorder="1" applyAlignment="1" applyProtection="1">
      <alignment horizontal="left" vertical="center" wrapText="1"/>
      <protection/>
    </xf>
    <xf numFmtId="0" fontId="41" fillId="0" borderId="72" xfId="0" applyFont="1" applyBorder="1" applyAlignment="1" applyProtection="1">
      <alignment horizontal="left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43" fillId="0" borderId="88" xfId="0" applyFont="1" applyBorder="1" applyAlignment="1" applyProtection="1">
      <alignment horizontal="right" vertical="center" wrapText="1"/>
      <protection/>
    </xf>
    <xf numFmtId="0" fontId="43" fillId="0" borderId="89" xfId="0" applyFont="1" applyBorder="1" applyAlignment="1" applyProtection="1">
      <alignment horizontal="right" vertical="center" wrapText="1"/>
      <protection/>
    </xf>
    <xf numFmtId="0" fontId="43" fillId="0" borderId="85" xfId="0" applyFont="1" applyBorder="1" applyAlignment="1" applyProtection="1">
      <alignment horizontal="right" vertical="center" wrapText="1"/>
      <protection/>
    </xf>
    <xf numFmtId="0" fontId="43" fillId="0" borderId="80" xfId="0" applyFont="1" applyBorder="1" applyAlignment="1" applyProtection="1">
      <alignment horizontal="right" vertical="center" wrapText="1"/>
      <protection/>
    </xf>
    <xf numFmtId="0" fontId="43" fillId="0" borderId="48" xfId="0" applyFont="1" applyBorder="1" applyAlignment="1" applyProtection="1">
      <alignment horizontal="right" vertical="center" wrapText="1"/>
      <protection/>
    </xf>
    <xf numFmtId="0" fontId="43" fillId="0" borderId="102" xfId="0" applyFont="1" applyBorder="1" applyAlignment="1" applyProtection="1">
      <alignment horizontal="right" vertical="center" wrapText="1"/>
      <protection/>
    </xf>
    <xf numFmtId="0" fontId="41" fillId="0" borderId="4" xfId="0" applyFont="1" applyBorder="1" applyAlignment="1" applyProtection="1">
      <alignment horizontal="left" vertical="center" wrapText="1"/>
      <protection/>
    </xf>
    <xf numFmtId="0" fontId="41" fillId="0" borderId="7" xfId="0" applyFont="1" applyBorder="1" applyAlignment="1" applyProtection="1">
      <alignment horizontal="left" vertical="center" wrapText="1"/>
      <protection/>
    </xf>
    <xf numFmtId="0" fontId="41" fillId="0" borderId="33" xfId="0" applyFont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left" vertical="center" wrapText="1"/>
      <protection/>
    </xf>
    <xf numFmtId="0" fontId="9" fillId="0" borderId="63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92" xfId="0" applyFont="1" applyFill="1" applyBorder="1" applyAlignment="1" applyProtection="1">
      <alignment horizontal="center" vertical="center" wrapText="1"/>
      <protection/>
    </xf>
    <xf numFmtId="0" fontId="9" fillId="0" borderId="93" xfId="0" applyFont="1" applyFill="1" applyBorder="1" applyAlignment="1" applyProtection="1">
      <alignment horizontal="center" vertical="center" wrapText="1"/>
      <protection/>
    </xf>
    <xf numFmtId="0" fontId="9" fillId="0" borderId="95" xfId="0" applyFont="1" applyFill="1" applyBorder="1" applyAlignment="1" applyProtection="1">
      <alignment horizontal="center" vertical="center" wrapText="1"/>
      <protection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 applyProtection="1">
      <alignment horizontal="center" vertical="center"/>
      <protection/>
    </xf>
    <xf numFmtId="1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left" vertical="center" wrapText="1"/>
      <protection/>
    </xf>
    <xf numFmtId="0" fontId="15" fillId="0" borderId="7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57150</xdr:rowOff>
    </xdr:from>
    <xdr:to>
      <xdr:col>5</xdr:col>
      <xdr:colOff>285750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7150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57150</xdr:rowOff>
    </xdr:from>
    <xdr:to>
      <xdr:col>6</xdr:col>
      <xdr:colOff>133350</xdr:colOff>
      <xdr:row>1</xdr:row>
      <xdr:rowOff>762000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7150"/>
          <a:ext cx="866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BL140"/>
  <sheetViews>
    <sheetView view="pageBreakPreview" zoomScale="60" zoomScaleNormal="75" workbookViewId="0" topLeftCell="A31">
      <selection activeCell="AR58" sqref="AR58:AS58"/>
    </sheetView>
  </sheetViews>
  <sheetFormatPr defaultColWidth="9.00390625" defaultRowHeight="12.75"/>
  <cols>
    <col min="1" max="1" width="1.625" style="0" customWidth="1"/>
    <col min="2" max="4" width="9.125" style="0" hidden="1" customWidth="1"/>
    <col min="5" max="5" width="6.75390625" style="0" customWidth="1"/>
    <col min="10" max="10" width="6.00390625" style="0" customWidth="1"/>
    <col min="11" max="11" width="2.875" style="0" customWidth="1"/>
    <col min="12" max="17" width="9.125" style="0" hidden="1" customWidth="1"/>
    <col min="20" max="20" width="0.2421875" style="0" customWidth="1"/>
    <col min="21" max="21" width="0.12890625" style="0" hidden="1" customWidth="1"/>
    <col min="23" max="23" width="0.12890625" style="0" customWidth="1"/>
    <col min="25" max="25" width="3.00390625" style="0" customWidth="1"/>
    <col min="27" max="27" width="0.6171875" style="0" customWidth="1"/>
    <col min="29" max="29" width="2.00390625" style="0" customWidth="1"/>
    <col min="31" max="31" width="2.75390625" style="0" customWidth="1"/>
    <col min="32" max="32" width="9.375" style="0" customWidth="1"/>
    <col min="33" max="33" width="2.375" style="0" hidden="1" customWidth="1"/>
    <col min="35" max="35" width="3.375" style="0" customWidth="1"/>
    <col min="37" max="37" width="0.12890625" style="0" customWidth="1"/>
    <col min="39" max="39" width="2.375" style="0" customWidth="1"/>
    <col min="40" max="40" width="9.00390625" style="0" customWidth="1"/>
    <col min="41" max="41" width="9.125" style="0" hidden="1" customWidth="1"/>
    <col min="42" max="42" width="6.875" style="0" customWidth="1"/>
    <col min="43" max="43" width="9.125" style="0" hidden="1" customWidth="1"/>
    <col min="44" max="44" width="12.25390625" style="0" customWidth="1"/>
    <col min="45" max="45" width="1.75390625" style="0" customWidth="1"/>
    <col min="47" max="47" width="0.37109375" style="0" customWidth="1"/>
    <col min="49" max="49" width="0.12890625" style="0" customWidth="1"/>
    <col min="50" max="50" width="9.00390625" style="0" customWidth="1"/>
    <col min="51" max="51" width="9.125" style="0" hidden="1" customWidth="1"/>
    <col min="53" max="53" width="0.12890625" style="0" customWidth="1"/>
    <col min="54" max="54" width="9.00390625" style="0" customWidth="1"/>
    <col min="55" max="55" width="9.125" style="0" hidden="1" customWidth="1"/>
    <col min="57" max="57" width="0.37109375" style="0" customWidth="1"/>
    <col min="59" max="59" width="0.6171875" style="0" customWidth="1"/>
  </cols>
  <sheetData>
    <row r="1" spans="32:44" ht="32.25" customHeight="1">
      <c r="AF1" s="673" t="s">
        <v>288</v>
      </c>
      <c r="AG1" s="673"/>
      <c r="AH1" s="673"/>
      <c r="AI1" s="673"/>
      <c r="AJ1" s="673"/>
      <c r="AK1" s="673"/>
      <c r="AL1" s="673"/>
      <c r="AM1" s="673"/>
      <c r="AN1" s="673"/>
      <c r="AO1" s="673"/>
      <c r="AP1" s="673"/>
      <c r="AQ1" s="673"/>
      <c r="AR1" s="673"/>
    </row>
    <row r="2" spans="5:44" ht="45" customHeight="1">
      <c r="E2" s="385" t="s">
        <v>251</v>
      </c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</row>
    <row r="3" spans="10:36" ht="36.75" customHeight="1" thickBot="1">
      <c r="J3" s="271"/>
      <c r="K3" s="271"/>
      <c r="L3" s="271"/>
      <c r="M3" s="271"/>
      <c r="N3" s="271"/>
      <c r="O3" s="271"/>
      <c r="P3" s="271"/>
      <c r="Q3" s="271"/>
      <c r="R3" s="271"/>
      <c r="S3" s="674" t="s">
        <v>289</v>
      </c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271"/>
      <c r="AH3" s="271"/>
      <c r="AI3" s="271"/>
      <c r="AJ3" s="271"/>
    </row>
    <row r="4" spans="5:45" ht="18.75" thickTop="1">
      <c r="E4" s="371" t="s">
        <v>1</v>
      </c>
      <c r="F4" s="360" t="s">
        <v>2</v>
      </c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2"/>
      <c r="S4" s="357" t="s">
        <v>24</v>
      </c>
      <c r="T4" s="346"/>
      <c r="U4" s="347"/>
      <c r="V4" s="340" t="s">
        <v>123</v>
      </c>
      <c r="W4" s="378"/>
      <c r="X4" s="378"/>
      <c r="Y4" s="380"/>
      <c r="Z4" s="340" t="s">
        <v>124</v>
      </c>
      <c r="AA4" s="414"/>
      <c r="AB4" s="414"/>
      <c r="AC4" s="414"/>
      <c r="AD4" s="414"/>
      <c r="AE4" s="414"/>
      <c r="AF4" s="414"/>
      <c r="AG4" s="415"/>
      <c r="AH4" s="416" t="s">
        <v>4</v>
      </c>
      <c r="AI4" s="417"/>
      <c r="AJ4" s="421" t="s">
        <v>85</v>
      </c>
      <c r="AK4" s="422"/>
      <c r="AL4" s="422"/>
      <c r="AM4" s="422"/>
      <c r="AN4" s="422"/>
      <c r="AO4" s="422"/>
      <c r="AP4" s="422"/>
      <c r="AQ4" s="423"/>
      <c r="AR4" s="372" t="s">
        <v>250</v>
      </c>
      <c r="AS4" s="366"/>
    </row>
    <row r="5" spans="5:45" ht="12.75" customHeight="1">
      <c r="E5" s="358"/>
      <c r="F5" s="363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5"/>
      <c r="S5" s="348"/>
      <c r="T5" s="349"/>
      <c r="U5" s="350"/>
      <c r="V5" s="424" t="s">
        <v>106</v>
      </c>
      <c r="W5" s="425"/>
      <c r="X5" s="341" t="s">
        <v>5</v>
      </c>
      <c r="Y5" s="342"/>
      <c r="Z5" s="424" t="s">
        <v>3</v>
      </c>
      <c r="AA5" s="430"/>
      <c r="AB5" s="435" t="s">
        <v>97</v>
      </c>
      <c r="AC5" s="436"/>
      <c r="AD5" s="436"/>
      <c r="AE5" s="436"/>
      <c r="AF5" s="436"/>
      <c r="AG5" s="437"/>
      <c r="AH5" s="418"/>
      <c r="AI5" s="419"/>
      <c r="AJ5" s="438" t="s">
        <v>91</v>
      </c>
      <c r="AK5" s="439"/>
      <c r="AL5" s="444" t="s">
        <v>92</v>
      </c>
      <c r="AM5" s="439"/>
      <c r="AN5" s="444" t="s">
        <v>93</v>
      </c>
      <c r="AO5" s="439"/>
      <c r="AP5" s="444" t="s">
        <v>94</v>
      </c>
      <c r="AQ5" s="447"/>
      <c r="AR5" s="367"/>
      <c r="AS5" s="368"/>
    </row>
    <row r="6" spans="5:45" ht="12.75" customHeight="1">
      <c r="E6" s="358"/>
      <c r="F6" s="363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5"/>
      <c r="S6" s="348"/>
      <c r="T6" s="349"/>
      <c r="U6" s="350"/>
      <c r="V6" s="426"/>
      <c r="W6" s="427"/>
      <c r="X6" s="410"/>
      <c r="Y6" s="411"/>
      <c r="Z6" s="431"/>
      <c r="AA6" s="432"/>
      <c r="AB6" s="397" t="s">
        <v>15</v>
      </c>
      <c r="AC6" s="398"/>
      <c r="AD6" s="397" t="s">
        <v>248</v>
      </c>
      <c r="AE6" s="398"/>
      <c r="AF6" s="397" t="s">
        <v>249</v>
      </c>
      <c r="AG6" s="398"/>
      <c r="AH6" s="418"/>
      <c r="AI6" s="419"/>
      <c r="AJ6" s="440"/>
      <c r="AK6" s="441"/>
      <c r="AL6" s="445"/>
      <c r="AM6" s="441"/>
      <c r="AN6" s="445"/>
      <c r="AO6" s="441"/>
      <c r="AP6" s="445"/>
      <c r="AQ6" s="448"/>
      <c r="AR6" s="367"/>
      <c r="AS6" s="368"/>
    </row>
    <row r="7" spans="5:45" ht="93" customHeight="1" thickBot="1">
      <c r="E7" s="359"/>
      <c r="F7" s="354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6"/>
      <c r="S7" s="351"/>
      <c r="T7" s="352"/>
      <c r="U7" s="353"/>
      <c r="V7" s="428"/>
      <c r="W7" s="429"/>
      <c r="X7" s="412"/>
      <c r="Y7" s="413"/>
      <c r="Z7" s="433"/>
      <c r="AA7" s="434"/>
      <c r="AB7" s="399"/>
      <c r="AC7" s="400"/>
      <c r="AD7" s="399"/>
      <c r="AE7" s="400"/>
      <c r="AF7" s="399"/>
      <c r="AG7" s="400"/>
      <c r="AH7" s="399"/>
      <c r="AI7" s="420"/>
      <c r="AJ7" s="442"/>
      <c r="AK7" s="443"/>
      <c r="AL7" s="446"/>
      <c r="AM7" s="443"/>
      <c r="AN7" s="446"/>
      <c r="AO7" s="443"/>
      <c r="AP7" s="446"/>
      <c r="AQ7" s="449"/>
      <c r="AR7" s="369"/>
      <c r="AS7" s="370"/>
    </row>
    <row r="8" spans="5:63" s="25" customFormat="1" ht="33.75" customHeight="1" thickBot="1" thickTop="1">
      <c r="E8" s="272"/>
      <c r="F8" s="671" t="s">
        <v>247</v>
      </c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2"/>
      <c r="T8" s="672"/>
      <c r="U8" s="672"/>
      <c r="V8" s="670"/>
      <c r="W8" s="670"/>
      <c r="X8" s="670"/>
      <c r="Y8" s="670"/>
      <c r="Z8" s="669"/>
      <c r="AA8" s="669"/>
      <c r="AB8" s="379"/>
      <c r="AC8" s="379"/>
      <c r="AD8" s="379"/>
      <c r="AE8" s="379"/>
      <c r="AF8" s="379"/>
      <c r="AG8" s="379"/>
      <c r="AH8" s="669"/>
      <c r="AI8" s="669"/>
      <c r="AJ8" s="379"/>
      <c r="AK8" s="379"/>
      <c r="AL8" s="670"/>
      <c r="AM8" s="670"/>
      <c r="AN8" s="379"/>
      <c r="AO8" s="379"/>
      <c r="AP8" s="379"/>
      <c r="AQ8" s="379"/>
      <c r="AR8" s="403"/>
      <c r="AS8" s="404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I8" s="174"/>
      <c r="BJ8" s="174"/>
      <c r="BK8" s="174"/>
    </row>
    <row r="9" spans="5:63" s="25" customFormat="1" ht="22.5" customHeight="1" thickTop="1">
      <c r="E9" s="227">
        <f>SUM(E8+1)</f>
        <v>1</v>
      </c>
      <c r="F9" s="407" t="s">
        <v>210</v>
      </c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9"/>
      <c r="S9" s="384">
        <v>1</v>
      </c>
      <c r="T9" s="383"/>
      <c r="U9" s="382"/>
      <c r="V9" s="381">
        <v>1</v>
      </c>
      <c r="W9" s="380"/>
      <c r="X9" s="378">
        <f>V9*36</f>
        <v>36</v>
      </c>
      <c r="Y9" s="380"/>
      <c r="Z9" s="394">
        <f>AB9+AD9+AF9</f>
        <v>18</v>
      </c>
      <c r="AA9" s="395"/>
      <c r="AB9" s="393">
        <v>18</v>
      </c>
      <c r="AC9" s="390"/>
      <c r="AD9" s="393"/>
      <c r="AE9" s="390"/>
      <c r="AF9" s="393"/>
      <c r="AG9" s="396"/>
      <c r="AH9" s="387">
        <f>X9-Z9</f>
        <v>18</v>
      </c>
      <c r="AI9" s="388"/>
      <c r="AJ9" s="389"/>
      <c r="AK9" s="390"/>
      <c r="AL9" s="391">
        <v>1</v>
      </c>
      <c r="AM9" s="392"/>
      <c r="AN9" s="393"/>
      <c r="AO9" s="390"/>
      <c r="AP9" s="393"/>
      <c r="AQ9" s="456"/>
      <c r="AR9" s="405">
        <v>1</v>
      </c>
      <c r="AS9" s="406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I9" s="174"/>
      <c r="BJ9" s="174"/>
      <c r="BK9" s="174"/>
    </row>
    <row r="10" spans="5:63" s="25" customFormat="1" ht="24" customHeight="1">
      <c r="E10" s="180">
        <f>SUM(E8+1)</f>
        <v>1</v>
      </c>
      <c r="F10" s="377" t="s">
        <v>211</v>
      </c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6"/>
      <c r="S10" s="255">
        <v>1</v>
      </c>
      <c r="T10" s="256"/>
      <c r="U10" s="257"/>
      <c r="V10" s="460">
        <v>1</v>
      </c>
      <c r="W10" s="455"/>
      <c r="X10" s="373">
        <f aca="true" t="shared" si="0" ref="X10:X16">V10*36</f>
        <v>36</v>
      </c>
      <c r="Y10" s="374"/>
      <c r="Z10" s="507">
        <f aca="true" t="shared" si="1" ref="Z10:Z16">AB10+AD10+AF10</f>
        <v>18</v>
      </c>
      <c r="AA10" s="508"/>
      <c r="AB10" s="509">
        <v>18</v>
      </c>
      <c r="AC10" s="509"/>
      <c r="AD10" s="509"/>
      <c r="AE10" s="509"/>
      <c r="AF10" s="248"/>
      <c r="AG10" s="245"/>
      <c r="AH10" s="511">
        <f aca="true" t="shared" si="2" ref="AH10:AH16">X10-Z10</f>
        <v>18</v>
      </c>
      <c r="AI10" s="512"/>
      <c r="AJ10" s="250"/>
      <c r="AK10" s="246"/>
      <c r="AL10" s="458">
        <v>1</v>
      </c>
      <c r="AM10" s="618"/>
      <c r="AN10" s="248"/>
      <c r="AO10" s="246"/>
      <c r="AP10" s="248"/>
      <c r="AQ10" s="249"/>
      <c r="AR10" s="401">
        <v>1</v>
      </c>
      <c r="AS10" s="402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I10" s="174"/>
      <c r="BJ10" s="174"/>
      <c r="BK10" s="174"/>
    </row>
    <row r="11" spans="5:63" s="25" customFormat="1" ht="24" customHeight="1">
      <c r="E11" s="180">
        <f aca="true" t="shared" si="3" ref="E11:E16">SUM(E10+1)</f>
        <v>2</v>
      </c>
      <c r="F11" s="377" t="s">
        <v>133</v>
      </c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2"/>
      <c r="S11" s="473">
        <v>1</v>
      </c>
      <c r="T11" s="474"/>
      <c r="U11" s="510"/>
      <c r="V11" s="460">
        <v>2</v>
      </c>
      <c r="W11" s="374"/>
      <c r="X11" s="373">
        <f t="shared" si="0"/>
        <v>72</v>
      </c>
      <c r="Y11" s="374"/>
      <c r="Z11" s="507">
        <f t="shared" si="1"/>
        <v>36</v>
      </c>
      <c r="AA11" s="508"/>
      <c r="AB11" s="450"/>
      <c r="AC11" s="463"/>
      <c r="AD11" s="450">
        <v>36</v>
      </c>
      <c r="AE11" s="463"/>
      <c r="AF11" s="450"/>
      <c r="AG11" s="470"/>
      <c r="AH11" s="511">
        <f t="shared" si="2"/>
        <v>36</v>
      </c>
      <c r="AI11" s="512"/>
      <c r="AJ11" s="454"/>
      <c r="AK11" s="463"/>
      <c r="AL11" s="450" t="s">
        <v>135</v>
      </c>
      <c r="AM11" s="463"/>
      <c r="AN11" s="450"/>
      <c r="AO11" s="463"/>
      <c r="AP11" s="450"/>
      <c r="AQ11" s="457"/>
      <c r="AR11" s="401">
        <v>2</v>
      </c>
      <c r="AS11" s="480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I11" s="174"/>
      <c r="BJ11" s="174"/>
      <c r="BK11" s="174"/>
    </row>
    <row r="12" spans="5:63" s="25" customFormat="1" ht="18" customHeight="1">
      <c r="E12" s="180">
        <f t="shared" si="3"/>
        <v>3</v>
      </c>
      <c r="F12" s="377" t="s">
        <v>236</v>
      </c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60"/>
      <c r="S12" s="473">
        <v>1</v>
      </c>
      <c r="T12" s="630"/>
      <c r="U12" s="631"/>
      <c r="V12" s="460">
        <v>5</v>
      </c>
      <c r="W12" s="374"/>
      <c r="X12" s="461">
        <f t="shared" si="0"/>
        <v>180</v>
      </c>
      <c r="Y12" s="462"/>
      <c r="Z12" s="478">
        <f t="shared" si="1"/>
        <v>72</v>
      </c>
      <c r="AA12" s="479"/>
      <c r="AB12" s="450">
        <v>36</v>
      </c>
      <c r="AC12" s="463"/>
      <c r="AD12" s="450">
        <v>36</v>
      </c>
      <c r="AE12" s="463"/>
      <c r="AF12" s="450"/>
      <c r="AG12" s="463"/>
      <c r="AH12" s="482">
        <f t="shared" si="2"/>
        <v>108</v>
      </c>
      <c r="AI12" s="483"/>
      <c r="AJ12" s="460" t="s">
        <v>214</v>
      </c>
      <c r="AK12" s="463"/>
      <c r="AL12" s="450">
        <v>2</v>
      </c>
      <c r="AM12" s="463"/>
      <c r="AN12" s="450"/>
      <c r="AO12" s="463"/>
      <c r="AP12" s="450"/>
      <c r="AQ12" s="457"/>
      <c r="AR12" s="401">
        <v>4</v>
      </c>
      <c r="AS12" s="480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I12" s="174"/>
      <c r="BJ12" s="174"/>
      <c r="BK12" s="174"/>
    </row>
    <row r="13" spans="5:63" s="25" customFormat="1" ht="18" customHeight="1">
      <c r="E13" s="180">
        <f t="shared" si="3"/>
        <v>4</v>
      </c>
      <c r="F13" s="486" t="s">
        <v>237</v>
      </c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8"/>
      <c r="S13" s="489">
        <v>1</v>
      </c>
      <c r="T13" s="490"/>
      <c r="U13" s="491"/>
      <c r="V13" s="460">
        <v>6</v>
      </c>
      <c r="W13" s="374"/>
      <c r="X13" s="461">
        <f t="shared" si="0"/>
        <v>216</v>
      </c>
      <c r="Y13" s="462"/>
      <c r="Z13" s="478">
        <f t="shared" si="1"/>
        <v>90</v>
      </c>
      <c r="AA13" s="479"/>
      <c r="AB13" s="450">
        <v>36</v>
      </c>
      <c r="AC13" s="463"/>
      <c r="AD13" s="450">
        <v>54</v>
      </c>
      <c r="AE13" s="463"/>
      <c r="AF13" s="450"/>
      <c r="AG13" s="463"/>
      <c r="AH13" s="482">
        <f t="shared" si="2"/>
        <v>126</v>
      </c>
      <c r="AI13" s="483"/>
      <c r="AJ13" s="460">
        <v>1</v>
      </c>
      <c r="AK13" s="618"/>
      <c r="AL13" s="450">
        <v>2</v>
      </c>
      <c r="AM13" s="463"/>
      <c r="AN13" s="450"/>
      <c r="AO13" s="463"/>
      <c r="AP13" s="450"/>
      <c r="AQ13" s="457"/>
      <c r="AR13" s="401">
        <v>5</v>
      </c>
      <c r="AS13" s="480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I13" s="174"/>
      <c r="BJ13" s="174"/>
      <c r="BK13" s="174"/>
    </row>
    <row r="14" spans="5:63" s="25" customFormat="1" ht="21.75" customHeight="1">
      <c r="E14" s="180">
        <f t="shared" si="3"/>
        <v>5</v>
      </c>
      <c r="F14" s="481" t="s">
        <v>160</v>
      </c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2"/>
      <c r="S14" s="473">
        <v>1</v>
      </c>
      <c r="T14" s="630"/>
      <c r="U14" s="631"/>
      <c r="V14" s="460">
        <v>9</v>
      </c>
      <c r="W14" s="374"/>
      <c r="X14" s="373">
        <f t="shared" si="0"/>
        <v>324</v>
      </c>
      <c r="Y14" s="374"/>
      <c r="Z14" s="478">
        <f t="shared" si="1"/>
        <v>144</v>
      </c>
      <c r="AA14" s="479"/>
      <c r="AB14" s="450">
        <v>36</v>
      </c>
      <c r="AC14" s="463"/>
      <c r="AD14" s="450">
        <v>36</v>
      </c>
      <c r="AE14" s="463"/>
      <c r="AF14" s="450">
        <v>72</v>
      </c>
      <c r="AG14" s="463"/>
      <c r="AH14" s="482">
        <f t="shared" si="2"/>
        <v>180</v>
      </c>
      <c r="AI14" s="483"/>
      <c r="AJ14" s="667">
        <v>1</v>
      </c>
      <c r="AK14" s="668"/>
      <c r="AL14" s="450"/>
      <c r="AM14" s="463"/>
      <c r="AN14" s="450"/>
      <c r="AO14" s="463"/>
      <c r="AP14" s="450"/>
      <c r="AQ14" s="457"/>
      <c r="AR14" s="401">
        <v>8</v>
      </c>
      <c r="AS14" s="480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I14" s="174"/>
      <c r="BJ14" s="174"/>
      <c r="BK14" s="174"/>
    </row>
    <row r="15" spans="5:49" s="25" customFormat="1" ht="18" customHeight="1">
      <c r="E15" s="180">
        <f t="shared" si="3"/>
        <v>6</v>
      </c>
      <c r="F15" s="481" t="s">
        <v>240</v>
      </c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2"/>
      <c r="S15" s="473">
        <v>1</v>
      </c>
      <c r="T15" s="474"/>
      <c r="U15" s="510"/>
      <c r="V15" s="460">
        <v>3</v>
      </c>
      <c r="W15" s="374"/>
      <c r="X15" s="373">
        <f t="shared" si="0"/>
        <v>108</v>
      </c>
      <c r="Y15" s="374"/>
      <c r="Z15" s="614">
        <f t="shared" si="1"/>
        <v>54</v>
      </c>
      <c r="AA15" s="615"/>
      <c r="AB15" s="450">
        <v>18</v>
      </c>
      <c r="AC15" s="463"/>
      <c r="AD15" s="450"/>
      <c r="AE15" s="463"/>
      <c r="AF15" s="450">
        <v>36</v>
      </c>
      <c r="AG15" s="470"/>
      <c r="AH15" s="513">
        <f t="shared" si="2"/>
        <v>54</v>
      </c>
      <c r="AI15" s="514"/>
      <c r="AJ15" s="454">
        <v>2</v>
      </c>
      <c r="AK15" s="463"/>
      <c r="AL15" s="458" t="s">
        <v>234</v>
      </c>
      <c r="AM15" s="618"/>
      <c r="AN15" s="450"/>
      <c r="AO15" s="463"/>
      <c r="AP15" s="450"/>
      <c r="AQ15" s="457"/>
      <c r="AR15" s="401">
        <v>3</v>
      </c>
      <c r="AS15" s="480"/>
      <c r="AU15" s="174"/>
      <c r="AV15" s="174"/>
      <c r="AW15" s="174"/>
    </row>
    <row r="16" spans="5:49" s="25" customFormat="1" ht="27" customHeight="1" thickBot="1">
      <c r="E16" s="180">
        <f t="shared" si="3"/>
        <v>7</v>
      </c>
      <c r="F16" s="647" t="s">
        <v>154</v>
      </c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2"/>
      <c r="S16" s="489">
        <v>1</v>
      </c>
      <c r="T16" s="663"/>
      <c r="U16" s="664"/>
      <c r="V16" s="547">
        <v>3</v>
      </c>
      <c r="W16" s="548"/>
      <c r="X16" s="653">
        <f t="shared" si="0"/>
        <v>108</v>
      </c>
      <c r="Y16" s="654"/>
      <c r="Z16" s="655">
        <f t="shared" si="1"/>
        <v>54</v>
      </c>
      <c r="AA16" s="656"/>
      <c r="AB16" s="645">
        <v>18</v>
      </c>
      <c r="AC16" s="620"/>
      <c r="AD16" s="645"/>
      <c r="AE16" s="620"/>
      <c r="AF16" s="645">
        <v>36</v>
      </c>
      <c r="AG16" s="660"/>
      <c r="AH16" s="657">
        <f t="shared" si="2"/>
        <v>54</v>
      </c>
      <c r="AI16" s="658"/>
      <c r="AJ16" s="619"/>
      <c r="AK16" s="620"/>
      <c r="AL16" s="639" t="s">
        <v>234</v>
      </c>
      <c r="AM16" s="659"/>
      <c r="AN16" s="645"/>
      <c r="AO16" s="620"/>
      <c r="AP16" s="645"/>
      <c r="AQ16" s="666"/>
      <c r="AR16" s="452">
        <v>3</v>
      </c>
      <c r="AS16" s="665"/>
      <c r="AU16" s="174"/>
      <c r="AV16" s="174"/>
      <c r="AW16" s="174"/>
    </row>
    <row r="17" spans="5:49" s="269" customFormat="1" ht="24" customHeight="1" thickBot="1" thickTop="1">
      <c r="E17" s="268"/>
      <c r="F17" s="624" t="s">
        <v>75</v>
      </c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6"/>
      <c r="V17" s="623">
        <f>SUM(V8:V16)</f>
        <v>30</v>
      </c>
      <c r="W17" s="622"/>
      <c r="X17" s="623">
        <f>SUM(X8:X16)</f>
        <v>1080</v>
      </c>
      <c r="Y17" s="622"/>
      <c r="Z17" s="623">
        <f>SUM(Z8:Z16)</f>
        <v>486</v>
      </c>
      <c r="AA17" s="622"/>
      <c r="AB17" s="623">
        <f>SUM(AB8:AB16)</f>
        <v>180</v>
      </c>
      <c r="AC17" s="622"/>
      <c r="AD17" s="623">
        <f>SUM(AD8:AD16)</f>
        <v>162</v>
      </c>
      <c r="AE17" s="622"/>
      <c r="AF17" s="623">
        <f>SUM(AF8:AF16)</f>
        <v>144</v>
      </c>
      <c r="AG17" s="622"/>
      <c r="AH17" s="623">
        <f>SUM(AH8:AH16)</f>
        <v>594</v>
      </c>
      <c r="AI17" s="622"/>
      <c r="AJ17" s="623">
        <v>3</v>
      </c>
      <c r="AK17" s="622"/>
      <c r="AL17" s="621" t="s">
        <v>233</v>
      </c>
      <c r="AM17" s="622"/>
      <c r="AN17" s="621"/>
      <c r="AO17" s="622"/>
      <c r="AP17" s="621"/>
      <c r="AQ17" s="628"/>
      <c r="AR17" s="623">
        <f>SUM(AR8:AR16)</f>
        <v>27</v>
      </c>
      <c r="AS17" s="628"/>
      <c r="AU17" s="270"/>
      <c r="AV17" s="270"/>
      <c r="AW17" s="270"/>
    </row>
    <row r="18" spans="5:19" ht="21" thickTop="1">
      <c r="E18" s="477" t="s">
        <v>195</v>
      </c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</row>
    <row r="19" spans="34:35" ht="13.5" thickBot="1">
      <c r="AH19" s="241"/>
      <c r="AI19" s="241"/>
    </row>
    <row r="20" spans="5:63" s="25" customFormat="1" ht="24" customHeight="1" thickTop="1">
      <c r="E20" s="227">
        <v>1</v>
      </c>
      <c r="F20" s="407" t="s">
        <v>212</v>
      </c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9"/>
      <c r="S20" s="384">
        <v>2</v>
      </c>
      <c r="T20" s="383"/>
      <c r="U20" s="382"/>
      <c r="V20" s="381">
        <v>1</v>
      </c>
      <c r="W20" s="380"/>
      <c r="X20" s="378">
        <f>V20*36</f>
        <v>36</v>
      </c>
      <c r="Y20" s="380"/>
      <c r="Z20" s="394">
        <f>AB20+AD20+AF20</f>
        <v>18</v>
      </c>
      <c r="AA20" s="395"/>
      <c r="AB20" s="393"/>
      <c r="AC20" s="390"/>
      <c r="AD20" s="393">
        <v>18</v>
      </c>
      <c r="AE20" s="390"/>
      <c r="AF20" s="393"/>
      <c r="AG20" s="396"/>
      <c r="AH20" s="387">
        <f>X20-Z20</f>
        <v>18</v>
      </c>
      <c r="AI20" s="388"/>
      <c r="AJ20" s="389"/>
      <c r="AK20" s="390"/>
      <c r="AL20" s="391">
        <v>2</v>
      </c>
      <c r="AM20" s="392"/>
      <c r="AN20" s="393"/>
      <c r="AO20" s="390"/>
      <c r="AP20" s="393"/>
      <c r="AQ20" s="456"/>
      <c r="AR20" s="405">
        <v>1</v>
      </c>
      <c r="AS20" s="406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I20" s="174"/>
      <c r="BJ20" s="174"/>
      <c r="BK20" s="174"/>
    </row>
    <row r="21" spans="5:63" s="25" customFormat="1" ht="24" customHeight="1">
      <c r="E21" s="180">
        <v>2</v>
      </c>
      <c r="F21" s="500" t="s">
        <v>213</v>
      </c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2"/>
      <c r="S21" s="503">
        <v>2</v>
      </c>
      <c r="T21" s="504"/>
      <c r="U21" s="505"/>
      <c r="V21" s="506">
        <v>1.5</v>
      </c>
      <c r="W21" s="462"/>
      <c r="X21" s="461">
        <f>V21*36</f>
        <v>54</v>
      </c>
      <c r="Y21" s="462"/>
      <c r="Z21" s="478">
        <f>AB21+AD21+AF21</f>
        <v>27</v>
      </c>
      <c r="AA21" s="479"/>
      <c r="AB21" s="498">
        <v>18</v>
      </c>
      <c r="AC21" s="495"/>
      <c r="AD21" s="498">
        <v>9</v>
      </c>
      <c r="AE21" s="495"/>
      <c r="AF21" s="498"/>
      <c r="AG21" s="495"/>
      <c r="AH21" s="482">
        <f>X21-Z21</f>
        <v>27</v>
      </c>
      <c r="AI21" s="483"/>
      <c r="AJ21" s="494"/>
      <c r="AK21" s="495"/>
      <c r="AL21" s="496">
        <v>2</v>
      </c>
      <c r="AM21" s="497"/>
      <c r="AN21" s="498"/>
      <c r="AO21" s="495"/>
      <c r="AP21" s="498"/>
      <c r="AQ21" s="499"/>
      <c r="AR21" s="484">
        <v>1.5</v>
      </c>
      <c r="AS21" s="485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I21" s="174"/>
      <c r="BJ21" s="174"/>
      <c r="BK21" s="174"/>
    </row>
    <row r="22" spans="5:63" s="25" customFormat="1" ht="24" customHeight="1">
      <c r="E22" s="180">
        <v>3</v>
      </c>
      <c r="F22" s="377" t="s">
        <v>133</v>
      </c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2"/>
      <c r="S22" s="473">
        <v>2</v>
      </c>
      <c r="T22" s="474"/>
      <c r="U22" s="510"/>
      <c r="V22" s="460">
        <v>2</v>
      </c>
      <c r="W22" s="374"/>
      <c r="X22" s="373">
        <f>V22*36</f>
        <v>72</v>
      </c>
      <c r="Y22" s="374"/>
      <c r="Z22" s="507">
        <f>AB22+AD22+AF22</f>
        <v>36</v>
      </c>
      <c r="AA22" s="508"/>
      <c r="AB22" s="450"/>
      <c r="AC22" s="463"/>
      <c r="AD22" s="450">
        <v>36</v>
      </c>
      <c r="AE22" s="463"/>
      <c r="AF22" s="450"/>
      <c r="AG22" s="470"/>
      <c r="AH22" s="511">
        <f>X22-Z22</f>
        <v>36</v>
      </c>
      <c r="AI22" s="512"/>
      <c r="AJ22" s="454"/>
      <c r="AK22" s="463"/>
      <c r="AL22" s="450" t="s">
        <v>135</v>
      </c>
      <c r="AM22" s="463"/>
      <c r="AN22" s="450"/>
      <c r="AO22" s="463"/>
      <c r="AP22" s="450"/>
      <c r="AQ22" s="457"/>
      <c r="AR22" s="401">
        <v>2</v>
      </c>
      <c r="AS22" s="480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I22" s="174"/>
      <c r="BJ22" s="174"/>
      <c r="BK22" s="174"/>
    </row>
    <row r="23" spans="5:63" s="25" customFormat="1" ht="18" customHeight="1">
      <c r="E23" s="180">
        <v>4</v>
      </c>
      <c r="F23" s="481" t="s">
        <v>238</v>
      </c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60"/>
      <c r="S23" s="473">
        <v>2</v>
      </c>
      <c r="T23" s="630"/>
      <c r="U23" s="631"/>
      <c r="V23" s="460">
        <v>5</v>
      </c>
      <c r="W23" s="374"/>
      <c r="X23" s="461">
        <f aca="true" t="shared" si="4" ref="X23:X29">V23*36</f>
        <v>180</v>
      </c>
      <c r="Y23" s="462"/>
      <c r="Z23" s="478">
        <f aca="true" t="shared" si="5" ref="Z23:Z29">AB23+AD23+AF23</f>
        <v>81</v>
      </c>
      <c r="AA23" s="479"/>
      <c r="AB23" s="450">
        <v>36</v>
      </c>
      <c r="AC23" s="463"/>
      <c r="AD23" s="450">
        <v>45</v>
      </c>
      <c r="AE23" s="463"/>
      <c r="AF23" s="450"/>
      <c r="AG23" s="463"/>
      <c r="AH23" s="482">
        <f aca="true" t="shared" si="6" ref="AH23:AH29">X23-Z23</f>
        <v>99</v>
      </c>
      <c r="AI23" s="483"/>
      <c r="AJ23" s="454" t="s">
        <v>148</v>
      </c>
      <c r="AK23" s="463"/>
      <c r="AL23" s="458" t="s">
        <v>232</v>
      </c>
      <c r="AM23" s="618"/>
      <c r="AN23" s="492" t="s">
        <v>228</v>
      </c>
      <c r="AO23" s="493"/>
      <c r="AP23" s="450"/>
      <c r="AQ23" s="457"/>
      <c r="AR23" s="401">
        <v>4.5</v>
      </c>
      <c r="AS23" s="480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I23" s="174"/>
      <c r="BJ23" s="174"/>
      <c r="BK23" s="174"/>
    </row>
    <row r="24" spans="5:63" s="25" customFormat="1" ht="18" customHeight="1">
      <c r="E24" s="180">
        <f aca="true" t="shared" si="7" ref="E24:E29">SUM(E23+1)</f>
        <v>5</v>
      </c>
      <c r="F24" s="486" t="s">
        <v>239</v>
      </c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8"/>
      <c r="S24" s="489">
        <v>2</v>
      </c>
      <c r="T24" s="490"/>
      <c r="U24" s="491"/>
      <c r="V24" s="460">
        <v>2.5</v>
      </c>
      <c r="W24" s="374"/>
      <c r="X24" s="461">
        <f t="shared" si="4"/>
        <v>90</v>
      </c>
      <c r="Y24" s="462"/>
      <c r="Z24" s="478">
        <f t="shared" si="5"/>
        <v>36</v>
      </c>
      <c r="AA24" s="479"/>
      <c r="AB24" s="450">
        <v>18</v>
      </c>
      <c r="AC24" s="463"/>
      <c r="AD24" s="450">
        <v>18</v>
      </c>
      <c r="AE24" s="463"/>
      <c r="AF24" s="450"/>
      <c r="AG24" s="463"/>
      <c r="AH24" s="482">
        <f t="shared" si="6"/>
        <v>54</v>
      </c>
      <c r="AI24" s="483"/>
      <c r="AJ24" s="454">
        <v>1</v>
      </c>
      <c r="AK24" s="463"/>
      <c r="AL24" s="450"/>
      <c r="AM24" s="463"/>
      <c r="AN24" s="492" t="s">
        <v>228</v>
      </c>
      <c r="AO24" s="493"/>
      <c r="AP24" s="450"/>
      <c r="AQ24" s="457"/>
      <c r="AR24" s="401">
        <v>2</v>
      </c>
      <c r="AS24" s="480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I24" s="174"/>
      <c r="BJ24" s="174"/>
      <c r="BK24" s="174"/>
    </row>
    <row r="25" spans="5:63" s="25" customFormat="1" ht="18" customHeight="1">
      <c r="E25" s="180">
        <f t="shared" si="7"/>
        <v>6</v>
      </c>
      <c r="F25" s="377" t="s">
        <v>221</v>
      </c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6"/>
      <c r="S25" s="261">
        <v>2</v>
      </c>
      <c r="T25" s="262"/>
      <c r="U25" s="263"/>
      <c r="V25" s="460">
        <v>1</v>
      </c>
      <c r="W25" s="455"/>
      <c r="X25" s="461">
        <f>V25*36</f>
        <v>36</v>
      </c>
      <c r="Y25" s="462"/>
      <c r="Z25" s="478">
        <f>AB25+AD25+AF25</f>
        <v>18</v>
      </c>
      <c r="AA25" s="479"/>
      <c r="AB25" s="450">
        <v>18</v>
      </c>
      <c r="AC25" s="451"/>
      <c r="AD25" s="450"/>
      <c r="AE25" s="451"/>
      <c r="AF25" s="223"/>
      <c r="AG25" s="224"/>
      <c r="AH25" s="482">
        <f>X25-Z25</f>
        <v>18</v>
      </c>
      <c r="AI25" s="483"/>
      <c r="AJ25" s="226"/>
      <c r="AK25" s="224"/>
      <c r="AL25" s="450">
        <v>2</v>
      </c>
      <c r="AM25" s="451"/>
      <c r="AN25" s="223"/>
      <c r="AO25" s="224"/>
      <c r="AP25" s="223"/>
      <c r="AQ25" s="225"/>
      <c r="AR25" s="401">
        <v>1</v>
      </c>
      <c r="AS25" s="402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I25" s="174"/>
      <c r="BJ25" s="174"/>
      <c r="BK25" s="174"/>
    </row>
    <row r="26" spans="5:63" s="25" customFormat="1" ht="18" customHeight="1">
      <c r="E26" s="180">
        <f t="shared" si="7"/>
        <v>7</v>
      </c>
      <c r="F26" s="377" t="s">
        <v>152</v>
      </c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2"/>
      <c r="S26" s="473">
        <v>2</v>
      </c>
      <c r="T26" s="630"/>
      <c r="U26" s="631"/>
      <c r="V26" s="460">
        <v>3</v>
      </c>
      <c r="W26" s="374"/>
      <c r="X26" s="373">
        <f t="shared" si="4"/>
        <v>108</v>
      </c>
      <c r="Y26" s="374"/>
      <c r="Z26" s="478">
        <f t="shared" si="5"/>
        <v>36</v>
      </c>
      <c r="AA26" s="479"/>
      <c r="AB26" s="450">
        <v>18</v>
      </c>
      <c r="AC26" s="463"/>
      <c r="AD26" s="450"/>
      <c r="AE26" s="463"/>
      <c r="AF26" s="450">
        <v>18</v>
      </c>
      <c r="AG26" s="463"/>
      <c r="AH26" s="482">
        <f t="shared" si="6"/>
        <v>72</v>
      </c>
      <c r="AI26" s="483"/>
      <c r="AJ26" s="460">
        <v>2</v>
      </c>
      <c r="AK26" s="618"/>
      <c r="AL26" s="450"/>
      <c r="AM26" s="463"/>
      <c r="AN26" s="450"/>
      <c r="AO26" s="463"/>
      <c r="AP26" s="450"/>
      <c r="AQ26" s="457"/>
      <c r="AR26" s="401">
        <v>2</v>
      </c>
      <c r="AS26" s="480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I26" s="174"/>
      <c r="BJ26" s="174"/>
      <c r="BK26" s="174"/>
    </row>
    <row r="27" spans="5:63" s="25" customFormat="1" ht="36" customHeight="1">
      <c r="E27" s="180">
        <f t="shared" si="7"/>
        <v>8</v>
      </c>
      <c r="F27" s="481" t="s">
        <v>215</v>
      </c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2"/>
      <c r="S27" s="473">
        <v>2</v>
      </c>
      <c r="T27" s="630"/>
      <c r="U27" s="631"/>
      <c r="V27" s="460">
        <v>9</v>
      </c>
      <c r="W27" s="374"/>
      <c r="X27" s="373">
        <f t="shared" si="4"/>
        <v>324</v>
      </c>
      <c r="Y27" s="374"/>
      <c r="Z27" s="478">
        <f t="shared" si="5"/>
        <v>144</v>
      </c>
      <c r="AA27" s="479"/>
      <c r="AB27" s="450">
        <v>36</v>
      </c>
      <c r="AC27" s="463"/>
      <c r="AD27" s="450">
        <v>36</v>
      </c>
      <c r="AE27" s="463"/>
      <c r="AF27" s="450">
        <v>72</v>
      </c>
      <c r="AG27" s="463"/>
      <c r="AH27" s="482">
        <f t="shared" si="6"/>
        <v>180</v>
      </c>
      <c r="AI27" s="483"/>
      <c r="AJ27" s="460">
        <v>2</v>
      </c>
      <c r="AK27" s="618"/>
      <c r="AL27" s="450"/>
      <c r="AM27" s="463"/>
      <c r="AN27" s="450"/>
      <c r="AO27" s="463"/>
      <c r="AP27" s="450"/>
      <c r="AQ27" s="457"/>
      <c r="AR27" s="401">
        <v>8</v>
      </c>
      <c r="AS27" s="480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I27" s="174"/>
      <c r="BJ27" s="174"/>
      <c r="BK27" s="174"/>
    </row>
    <row r="28" spans="5:63" s="25" customFormat="1" ht="38.25" customHeight="1">
      <c r="E28" s="180">
        <f t="shared" si="7"/>
        <v>9</v>
      </c>
      <c r="F28" s="481" t="s">
        <v>235</v>
      </c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2"/>
      <c r="S28" s="473">
        <v>2</v>
      </c>
      <c r="T28" s="474"/>
      <c r="U28" s="510"/>
      <c r="V28" s="460">
        <v>4</v>
      </c>
      <c r="W28" s="374"/>
      <c r="X28" s="373">
        <f t="shared" si="4"/>
        <v>144</v>
      </c>
      <c r="Y28" s="374"/>
      <c r="Z28" s="614">
        <f t="shared" si="5"/>
        <v>54</v>
      </c>
      <c r="AA28" s="615"/>
      <c r="AB28" s="450">
        <v>36</v>
      </c>
      <c r="AC28" s="463"/>
      <c r="AD28" s="450"/>
      <c r="AE28" s="463"/>
      <c r="AF28" s="450">
        <v>18</v>
      </c>
      <c r="AG28" s="470"/>
      <c r="AH28" s="513">
        <f t="shared" si="6"/>
        <v>90</v>
      </c>
      <c r="AI28" s="514"/>
      <c r="AJ28" s="460">
        <v>2</v>
      </c>
      <c r="AK28" s="618"/>
      <c r="AL28" s="450">
        <v>1</v>
      </c>
      <c r="AM28" s="463"/>
      <c r="AN28" s="450"/>
      <c r="AO28" s="463"/>
      <c r="AP28" s="450"/>
      <c r="AQ28" s="457"/>
      <c r="AR28" s="401">
        <v>3</v>
      </c>
      <c r="AS28" s="480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I28" s="174"/>
      <c r="BJ28" s="174"/>
      <c r="BK28" s="174"/>
    </row>
    <row r="29" spans="5:49" s="25" customFormat="1" ht="24" customHeight="1" thickBot="1">
      <c r="E29" s="180">
        <f t="shared" si="7"/>
        <v>10</v>
      </c>
      <c r="F29" s="647" t="s">
        <v>194</v>
      </c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9"/>
      <c r="S29" s="489">
        <v>2</v>
      </c>
      <c r="T29" s="650"/>
      <c r="U29" s="651"/>
      <c r="V29" s="547">
        <v>2.5</v>
      </c>
      <c r="W29" s="652"/>
      <c r="X29" s="653">
        <f t="shared" si="4"/>
        <v>90</v>
      </c>
      <c r="Y29" s="654"/>
      <c r="Z29" s="655">
        <f t="shared" si="5"/>
        <v>36</v>
      </c>
      <c r="AA29" s="656"/>
      <c r="AB29" s="645">
        <v>18</v>
      </c>
      <c r="AC29" s="638"/>
      <c r="AD29" s="645"/>
      <c r="AE29" s="638"/>
      <c r="AF29" s="645">
        <v>18</v>
      </c>
      <c r="AG29" s="638"/>
      <c r="AH29" s="643">
        <f t="shared" si="6"/>
        <v>54</v>
      </c>
      <c r="AI29" s="644"/>
      <c r="AJ29" s="619"/>
      <c r="AK29" s="638"/>
      <c r="AL29" s="639" t="s">
        <v>232</v>
      </c>
      <c r="AM29" s="640"/>
      <c r="AN29" s="641" t="s">
        <v>228</v>
      </c>
      <c r="AO29" s="642"/>
      <c r="AP29" s="645"/>
      <c r="AQ29" s="646"/>
      <c r="AR29" s="452">
        <v>2</v>
      </c>
      <c r="AS29" s="453"/>
      <c r="AU29" s="174"/>
      <c r="AV29" s="174"/>
      <c r="AW29" s="174"/>
    </row>
    <row r="30" spans="5:49" s="185" customFormat="1" ht="25.5" customHeight="1" thickBot="1" thickTop="1">
      <c r="E30" s="228"/>
      <c r="F30" s="520" t="s">
        <v>75</v>
      </c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2"/>
      <c r="V30" s="475">
        <f>SUM(V20:V29)</f>
        <v>31.5</v>
      </c>
      <c r="W30" s="476"/>
      <c r="X30" s="475">
        <f>SUM(X20:X29)</f>
        <v>1134</v>
      </c>
      <c r="Y30" s="476"/>
      <c r="Z30" s="475">
        <f>SUM(Z20:Z29)</f>
        <v>486</v>
      </c>
      <c r="AA30" s="476"/>
      <c r="AB30" s="475">
        <f>SUM(AB20:AB29)</f>
        <v>198</v>
      </c>
      <c r="AC30" s="476"/>
      <c r="AD30" s="475">
        <f>SUM(AD20:AD29)</f>
        <v>162</v>
      </c>
      <c r="AE30" s="476"/>
      <c r="AF30" s="475">
        <f>SUM(AF20:AF29)</f>
        <v>126</v>
      </c>
      <c r="AG30" s="476"/>
      <c r="AH30" s="475">
        <f>SUM(AH20:AH29)</f>
        <v>648</v>
      </c>
      <c r="AI30" s="476"/>
      <c r="AJ30" s="475">
        <v>3</v>
      </c>
      <c r="AK30" s="476"/>
      <c r="AL30" s="629" t="s">
        <v>233</v>
      </c>
      <c r="AM30" s="476"/>
      <c r="AN30" s="629"/>
      <c r="AO30" s="476"/>
      <c r="AP30" s="629"/>
      <c r="AQ30" s="404"/>
      <c r="AR30" s="475">
        <f>SUM(AR20:AR29)</f>
        <v>27</v>
      </c>
      <c r="AS30" s="404"/>
      <c r="AU30" s="186"/>
      <c r="AV30" s="186"/>
      <c r="AW30" s="186"/>
    </row>
    <row r="31" ht="13.5" thickTop="1"/>
    <row r="33" spans="5:7" ht="12.75">
      <c r="E33" s="477" t="s">
        <v>196</v>
      </c>
      <c r="F33" s="477"/>
      <c r="G33" s="477"/>
    </row>
    <row r="34" spans="5:7" ht="12.75">
      <c r="E34" s="477"/>
      <c r="F34" s="477"/>
      <c r="G34" s="477"/>
    </row>
    <row r="35" ht="13.5" thickBot="1"/>
    <row r="36" spans="5:63" s="25" customFormat="1" ht="26.25" customHeight="1" thickTop="1">
      <c r="E36" s="227">
        <f aca="true" t="shared" si="8" ref="E36:E42">SUM(E35+1)</f>
        <v>1</v>
      </c>
      <c r="F36" s="407" t="s">
        <v>133</v>
      </c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9"/>
      <c r="S36" s="384">
        <v>3</v>
      </c>
      <c r="T36" s="383"/>
      <c r="U36" s="382"/>
      <c r="V36" s="381">
        <v>2</v>
      </c>
      <c r="W36" s="380"/>
      <c r="X36" s="378">
        <f aca="true" t="shared" si="9" ref="X36:X42">V36*36</f>
        <v>72</v>
      </c>
      <c r="Y36" s="380"/>
      <c r="Z36" s="389">
        <f aca="true" t="shared" si="10" ref="Z36:Z42">AB36+AD36+AF36</f>
        <v>36</v>
      </c>
      <c r="AA36" s="390"/>
      <c r="AB36" s="393"/>
      <c r="AC36" s="390"/>
      <c r="AD36" s="393">
        <v>36</v>
      </c>
      <c r="AE36" s="390"/>
      <c r="AF36" s="393"/>
      <c r="AG36" s="396"/>
      <c r="AH36" s="393">
        <f aca="true" t="shared" si="11" ref="AH36:AH42">X36-Z36</f>
        <v>36</v>
      </c>
      <c r="AI36" s="456"/>
      <c r="AJ36" s="389"/>
      <c r="AK36" s="390"/>
      <c r="AL36" s="393" t="s">
        <v>135</v>
      </c>
      <c r="AM36" s="390"/>
      <c r="AN36" s="393"/>
      <c r="AO36" s="390"/>
      <c r="AP36" s="393"/>
      <c r="AQ36" s="456"/>
      <c r="AR36" s="405">
        <v>2</v>
      </c>
      <c r="AS36" s="40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I36" s="174"/>
      <c r="BJ36" s="174"/>
      <c r="BK36" s="174"/>
    </row>
    <row r="37" spans="5:63" s="25" customFormat="1" ht="21.75" customHeight="1">
      <c r="E37" s="188">
        <f t="shared" si="8"/>
        <v>2</v>
      </c>
      <c r="F37" s="500" t="s">
        <v>145</v>
      </c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634"/>
      <c r="R37" s="635"/>
      <c r="S37" s="503">
        <v>3</v>
      </c>
      <c r="T37" s="636"/>
      <c r="U37" s="637"/>
      <c r="V37" s="506">
        <v>2</v>
      </c>
      <c r="W37" s="462"/>
      <c r="X37" s="461">
        <f t="shared" si="9"/>
        <v>72</v>
      </c>
      <c r="Y37" s="462"/>
      <c r="Z37" s="478">
        <f t="shared" si="10"/>
        <v>36</v>
      </c>
      <c r="AA37" s="479"/>
      <c r="AB37" s="498">
        <v>18</v>
      </c>
      <c r="AC37" s="495"/>
      <c r="AD37" s="498">
        <v>18</v>
      </c>
      <c r="AE37" s="495"/>
      <c r="AF37" s="498"/>
      <c r="AG37" s="495"/>
      <c r="AH37" s="482">
        <f t="shared" si="11"/>
        <v>36</v>
      </c>
      <c r="AI37" s="483"/>
      <c r="AJ37" s="494"/>
      <c r="AK37" s="495"/>
      <c r="AL37" s="496">
        <v>3</v>
      </c>
      <c r="AM37" s="497"/>
      <c r="AN37" s="498"/>
      <c r="AO37" s="495"/>
      <c r="AP37" s="498"/>
      <c r="AQ37" s="499"/>
      <c r="AR37" s="484">
        <v>2</v>
      </c>
      <c r="AS37" s="485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I37" s="174"/>
      <c r="BJ37" s="174"/>
      <c r="BK37" s="174"/>
    </row>
    <row r="38" spans="5:63" s="25" customFormat="1" ht="20.25" customHeight="1">
      <c r="E38" s="188">
        <f t="shared" si="8"/>
        <v>3</v>
      </c>
      <c r="F38" s="481" t="s">
        <v>241</v>
      </c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60"/>
      <c r="S38" s="473">
        <v>3</v>
      </c>
      <c r="T38" s="630"/>
      <c r="U38" s="631"/>
      <c r="V38" s="460">
        <v>5</v>
      </c>
      <c r="W38" s="374"/>
      <c r="X38" s="461">
        <f t="shared" si="9"/>
        <v>180</v>
      </c>
      <c r="Y38" s="462"/>
      <c r="Z38" s="478">
        <f t="shared" si="10"/>
        <v>72</v>
      </c>
      <c r="AA38" s="479"/>
      <c r="AB38" s="450">
        <v>36</v>
      </c>
      <c r="AC38" s="463"/>
      <c r="AD38" s="450">
        <v>36</v>
      </c>
      <c r="AE38" s="463"/>
      <c r="AF38" s="450"/>
      <c r="AG38" s="463"/>
      <c r="AH38" s="482">
        <f t="shared" si="11"/>
        <v>108</v>
      </c>
      <c r="AI38" s="483"/>
      <c r="AJ38" s="226" t="s">
        <v>216</v>
      </c>
      <c r="AK38" s="229"/>
      <c r="AL38" s="450">
        <v>2</v>
      </c>
      <c r="AM38" s="463"/>
      <c r="AN38" s="450"/>
      <c r="AO38" s="463"/>
      <c r="AP38" s="450"/>
      <c r="AQ38" s="457"/>
      <c r="AR38" s="401">
        <v>4</v>
      </c>
      <c r="AS38" s="480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I38" s="174"/>
      <c r="BJ38" s="174"/>
      <c r="BK38" s="174"/>
    </row>
    <row r="39" spans="5:63" s="25" customFormat="1" ht="24" customHeight="1">
      <c r="E39" s="188">
        <v>3</v>
      </c>
      <c r="F39" s="481" t="s">
        <v>242</v>
      </c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6"/>
      <c r="S39" s="251">
        <v>3</v>
      </c>
      <c r="T39" s="258"/>
      <c r="U39" s="259"/>
      <c r="V39" s="460">
        <v>4</v>
      </c>
      <c r="W39" s="455"/>
      <c r="X39" s="461">
        <f>V39*36</f>
        <v>144</v>
      </c>
      <c r="Y39" s="462"/>
      <c r="Z39" s="478">
        <f>AB39+AD39+AF39</f>
        <v>54</v>
      </c>
      <c r="AA39" s="479"/>
      <c r="AB39" s="450">
        <v>36</v>
      </c>
      <c r="AC39" s="451"/>
      <c r="AD39" s="450">
        <v>18</v>
      </c>
      <c r="AE39" s="451"/>
      <c r="AF39" s="223"/>
      <c r="AG39" s="224"/>
      <c r="AH39" s="482">
        <f>X39-Z39</f>
        <v>90</v>
      </c>
      <c r="AI39" s="483"/>
      <c r="AJ39" s="254">
        <v>3</v>
      </c>
      <c r="AK39" s="229"/>
      <c r="AL39" s="450"/>
      <c r="AM39" s="451"/>
      <c r="AN39" s="223"/>
      <c r="AO39" s="224"/>
      <c r="AP39" s="223"/>
      <c r="AQ39" s="225"/>
      <c r="AR39" s="401">
        <v>3</v>
      </c>
      <c r="AS39" s="402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I39" s="174"/>
      <c r="BJ39" s="174"/>
      <c r="BK39" s="174"/>
    </row>
    <row r="40" spans="5:63" s="25" customFormat="1" ht="33.75" customHeight="1">
      <c r="E40" s="188">
        <f>SUM(E38+1)</f>
        <v>4</v>
      </c>
      <c r="F40" s="481" t="s">
        <v>243</v>
      </c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2"/>
      <c r="S40" s="473">
        <v>3</v>
      </c>
      <c r="T40" s="630"/>
      <c r="U40" s="631"/>
      <c r="V40" s="460">
        <v>9</v>
      </c>
      <c r="W40" s="374"/>
      <c r="X40" s="373">
        <f t="shared" si="9"/>
        <v>324</v>
      </c>
      <c r="Y40" s="374"/>
      <c r="Z40" s="478">
        <f>AB40+AD40+AF40</f>
        <v>144</v>
      </c>
      <c r="AA40" s="479"/>
      <c r="AB40" s="450">
        <v>36</v>
      </c>
      <c r="AC40" s="463"/>
      <c r="AD40" s="450">
        <v>36</v>
      </c>
      <c r="AE40" s="463"/>
      <c r="AF40" s="450">
        <v>72</v>
      </c>
      <c r="AG40" s="463"/>
      <c r="AH40" s="482">
        <f t="shared" si="11"/>
        <v>180</v>
      </c>
      <c r="AI40" s="483"/>
      <c r="AJ40" s="460">
        <v>3</v>
      </c>
      <c r="AK40" s="618"/>
      <c r="AL40" s="450"/>
      <c r="AM40" s="463"/>
      <c r="AN40" s="450"/>
      <c r="AO40" s="463"/>
      <c r="AP40" s="450"/>
      <c r="AQ40" s="457"/>
      <c r="AR40" s="401">
        <v>8</v>
      </c>
      <c r="AS40" s="48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I40" s="174"/>
      <c r="BJ40" s="174"/>
      <c r="BK40" s="174"/>
    </row>
    <row r="41" spans="5:63" s="25" customFormat="1" ht="33" customHeight="1">
      <c r="E41" s="188">
        <f t="shared" si="8"/>
        <v>5</v>
      </c>
      <c r="F41" s="481" t="s">
        <v>244</v>
      </c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2"/>
      <c r="S41" s="473">
        <v>3</v>
      </c>
      <c r="T41" s="474"/>
      <c r="U41" s="510"/>
      <c r="V41" s="460">
        <v>4</v>
      </c>
      <c r="W41" s="374"/>
      <c r="X41" s="373">
        <f t="shared" si="9"/>
        <v>144</v>
      </c>
      <c r="Y41" s="374"/>
      <c r="Z41" s="478">
        <f t="shared" si="10"/>
        <v>72</v>
      </c>
      <c r="AA41" s="479"/>
      <c r="AB41" s="450">
        <v>36</v>
      </c>
      <c r="AC41" s="463"/>
      <c r="AD41" s="450">
        <v>36</v>
      </c>
      <c r="AE41" s="463"/>
      <c r="AF41" s="450"/>
      <c r="AG41" s="470"/>
      <c r="AH41" s="482">
        <f t="shared" si="11"/>
        <v>72</v>
      </c>
      <c r="AI41" s="483"/>
      <c r="AJ41" s="454">
        <v>4</v>
      </c>
      <c r="AK41" s="463"/>
      <c r="AL41" s="458" t="s">
        <v>229</v>
      </c>
      <c r="AM41" s="618"/>
      <c r="AN41" s="450"/>
      <c r="AO41" s="463"/>
      <c r="AP41" s="450"/>
      <c r="AQ41" s="457"/>
      <c r="AR41" s="401">
        <v>4</v>
      </c>
      <c r="AS41" s="480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I41" s="174"/>
      <c r="BJ41" s="174"/>
      <c r="BK41" s="174"/>
    </row>
    <row r="42" spans="5:49" s="25" customFormat="1" ht="26.25" customHeight="1" thickBot="1">
      <c r="E42" s="180">
        <f t="shared" si="8"/>
        <v>6</v>
      </c>
      <c r="F42" s="481" t="s">
        <v>217</v>
      </c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60"/>
      <c r="S42" s="473">
        <v>3</v>
      </c>
      <c r="T42" s="630"/>
      <c r="U42" s="631"/>
      <c r="V42" s="547">
        <v>4</v>
      </c>
      <c r="W42" s="548"/>
      <c r="X42" s="461">
        <f t="shared" si="9"/>
        <v>144</v>
      </c>
      <c r="Y42" s="462"/>
      <c r="Z42" s="478">
        <f t="shared" si="10"/>
        <v>72</v>
      </c>
      <c r="AA42" s="479"/>
      <c r="AB42" s="450">
        <v>36</v>
      </c>
      <c r="AC42" s="463"/>
      <c r="AD42" s="450">
        <v>36</v>
      </c>
      <c r="AE42" s="463"/>
      <c r="AF42" s="450"/>
      <c r="AG42" s="463"/>
      <c r="AH42" s="482">
        <f t="shared" si="11"/>
        <v>72</v>
      </c>
      <c r="AI42" s="483"/>
      <c r="AJ42" s="454">
        <v>4</v>
      </c>
      <c r="AK42" s="463"/>
      <c r="AL42" s="458" t="s">
        <v>229</v>
      </c>
      <c r="AM42" s="618"/>
      <c r="AN42" s="450"/>
      <c r="AO42" s="463"/>
      <c r="AP42" s="450"/>
      <c r="AQ42" s="457"/>
      <c r="AR42" s="401">
        <v>4</v>
      </c>
      <c r="AS42" s="480"/>
      <c r="AU42" s="174"/>
      <c r="AV42" s="174"/>
      <c r="AW42" s="174"/>
    </row>
    <row r="43" spans="5:49" s="185" customFormat="1" ht="23.25" customHeight="1" thickBot="1" thickTop="1">
      <c r="E43" s="228"/>
      <c r="F43" s="520" t="s">
        <v>75</v>
      </c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2"/>
      <c r="V43" s="475">
        <f>SUM(V36:V42)</f>
        <v>30</v>
      </c>
      <c r="W43" s="476"/>
      <c r="X43" s="475">
        <f>SUM(X36:X42)</f>
        <v>1080</v>
      </c>
      <c r="Y43" s="476"/>
      <c r="Z43" s="475">
        <f>SUM(Z36:Z42)</f>
        <v>486</v>
      </c>
      <c r="AA43" s="476"/>
      <c r="AB43" s="475">
        <f>SUM(AB36:AB42)</f>
        <v>198</v>
      </c>
      <c r="AC43" s="476"/>
      <c r="AD43" s="475">
        <f>SUM(AD36:AD42)</f>
        <v>216</v>
      </c>
      <c r="AE43" s="476"/>
      <c r="AF43" s="475">
        <f>SUM(AF36:AF42)</f>
        <v>72</v>
      </c>
      <c r="AG43" s="476"/>
      <c r="AH43" s="475">
        <f>SUM(AH36:AH42)</f>
        <v>594</v>
      </c>
      <c r="AI43" s="476"/>
      <c r="AJ43" s="475">
        <v>3</v>
      </c>
      <c r="AK43" s="476"/>
      <c r="AL43" s="629" t="s">
        <v>231</v>
      </c>
      <c r="AM43" s="476"/>
      <c r="AN43" s="629"/>
      <c r="AO43" s="476"/>
      <c r="AP43" s="629"/>
      <c r="AQ43" s="404"/>
      <c r="AR43" s="475">
        <f>SUM(AR36:AR42)</f>
        <v>27</v>
      </c>
      <c r="AS43" s="404"/>
      <c r="AU43" s="186"/>
      <c r="AV43" s="186"/>
      <c r="AW43" s="186"/>
    </row>
    <row r="44" ht="13.5" thickTop="1"/>
    <row r="46" spans="5:7" ht="12.75">
      <c r="E46" s="477" t="s">
        <v>197</v>
      </c>
      <c r="F46" s="477"/>
      <c r="G46" s="386"/>
    </row>
    <row r="47" spans="5:7" ht="12.75">
      <c r="E47" s="477"/>
      <c r="F47" s="477"/>
      <c r="G47" s="386"/>
    </row>
    <row r="48" ht="13.5" thickBot="1"/>
    <row r="49" spans="5:49" s="25" customFormat="1" ht="20.25" customHeight="1" thickTop="1">
      <c r="E49" s="180">
        <f>SUM(E47+1)</f>
        <v>1</v>
      </c>
      <c r="F49" s="407" t="s">
        <v>133</v>
      </c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9"/>
      <c r="S49" s="384">
        <v>4</v>
      </c>
      <c r="T49" s="383"/>
      <c r="U49" s="382"/>
      <c r="V49" s="381">
        <v>2</v>
      </c>
      <c r="W49" s="380"/>
      <c r="X49" s="378">
        <f aca="true" t="shared" si="12" ref="X49:X57">V49*36</f>
        <v>72</v>
      </c>
      <c r="Y49" s="380"/>
      <c r="Z49" s="389">
        <f aca="true" t="shared" si="13" ref="Z49:Z57">AB49+AD49+AF49</f>
        <v>36</v>
      </c>
      <c r="AA49" s="390"/>
      <c r="AB49" s="393"/>
      <c r="AC49" s="390"/>
      <c r="AD49" s="393">
        <v>36</v>
      </c>
      <c r="AE49" s="390"/>
      <c r="AF49" s="393"/>
      <c r="AG49" s="396"/>
      <c r="AH49" s="393">
        <f aca="true" t="shared" si="14" ref="AH49:AH57">X49-Z49</f>
        <v>36</v>
      </c>
      <c r="AI49" s="456"/>
      <c r="AJ49" s="389"/>
      <c r="AK49" s="390"/>
      <c r="AL49" s="393" t="s">
        <v>219</v>
      </c>
      <c r="AM49" s="390"/>
      <c r="AN49" s="393"/>
      <c r="AO49" s="390"/>
      <c r="AP49" s="393"/>
      <c r="AQ49" s="456"/>
      <c r="AR49" s="405">
        <v>2</v>
      </c>
      <c r="AS49" s="406"/>
      <c r="AU49" s="174"/>
      <c r="AV49" s="174"/>
      <c r="AW49" s="174"/>
    </row>
    <row r="50" spans="5:49" s="25" customFormat="1" ht="24" customHeight="1">
      <c r="E50" s="180">
        <v>2</v>
      </c>
      <c r="F50" s="377" t="s">
        <v>226</v>
      </c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2"/>
      <c r="S50" s="473">
        <v>4</v>
      </c>
      <c r="T50" s="474"/>
      <c r="U50" s="510"/>
      <c r="V50" s="460">
        <v>2.5</v>
      </c>
      <c r="W50" s="374"/>
      <c r="X50" s="461">
        <f t="shared" si="12"/>
        <v>90</v>
      </c>
      <c r="Y50" s="462"/>
      <c r="Z50" s="454">
        <f t="shared" si="13"/>
        <v>45</v>
      </c>
      <c r="AA50" s="463"/>
      <c r="AB50" s="450">
        <v>27</v>
      </c>
      <c r="AC50" s="463"/>
      <c r="AD50" s="450">
        <v>18</v>
      </c>
      <c r="AE50" s="463"/>
      <c r="AF50" s="450"/>
      <c r="AG50" s="470"/>
      <c r="AH50" s="450">
        <f t="shared" si="14"/>
        <v>45</v>
      </c>
      <c r="AI50" s="457"/>
      <c r="AJ50" s="454"/>
      <c r="AK50" s="463"/>
      <c r="AL50" s="458" t="s">
        <v>222</v>
      </c>
      <c r="AM50" s="618"/>
      <c r="AN50" s="450"/>
      <c r="AO50" s="463"/>
      <c r="AP50" s="450"/>
      <c r="AQ50" s="457"/>
      <c r="AR50" s="401">
        <v>2.5</v>
      </c>
      <c r="AS50" s="480"/>
      <c r="AU50" s="174"/>
      <c r="AV50" s="174"/>
      <c r="AW50" s="174"/>
    </row>
    <row r="51" spans="5:49" s="25" customFormat="1" ht="24" customHeight="1">
      <c r="E51" s="180">
        <v>3</v>
      </c>
      <c r="F51" s="377" t="s">
        <v>223</v>
      </c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2"/>
      <c r="S51" s="473">
        <v>4</v>
      </c>
      <c r="T51" s="474"/>
      <c r="U51" s="510"/>
      <c r="V51" s="460">
        <v>3</v>
      </c>
      <c r="W51" s="374"/>
      <c r="X51" s="461">
        <f t="shared" si="12"/>
        <v>108</v>
      </c>
      <c r="Y51" s="462"/>
      <c r="Z51" s="454">
        <f t="shared" si="13"/>
        <v>54</v>
      </c>
      <c r="AA51" s="463"/>
      <c r="AB51" s="450">
        <v>36</v>
      </c>
      <c r="AC51" s="463"/>
      <c r="AD51" s="450">
        <v>18</v>
      </c>
      <c r="AE51" s="463"/>
      <c r="AF51" s="450"/>
      <c r="AG51" s="470"/>
      <c r="AH51" s="450">
        <f t="shared" si="14"/>
        <v>54</v>
      </c>
      <c r="AI51" s="457"/>
      <c r="AJ51" s="454"/>
      <c r="AK51" s="463"/>
      <c r="AL51" s="450">
        <v>6</v>
      </c>
      <c r="AM51" s="463"/>
      <c r="AN51" s="450"/>
      <c r="AO51" s="463"/>
      <c r="AP51" s="450"/>
      <c r="AQ51" s="457"/>
      <c r="AR51" s="454">
        <v>3</v>
      </c>
      <c r="AS51" s="457"/>
      <c r="AU51" s="174"/>
      <c r="AV51" s="174"/>
      <c r="AW51" s="174"/>
    </row>
    <row r="52" spans="5:63" s="25" customFormat="1" ht="24" customHeight="1">
      <c r="E52" s="180">
        <v>4</v>
      </c>
      <c r="F52" s="481" t="s">
        <v>245</v>
      </c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2"/>
      <c r="S52" s="473">
        <v>4</v>
      </c>
      <c r="T52" s="474"/>
      <c r="U52" s="510"/>
      <c r="V52" s="460">
        <v>9</v>
      </c>
      <c r="W52" s="374"/>
      <c r="X52" s="373">
        <f t="shared" si="12"/>
        <v>324</v>
      </c>
      <c r="Y52" s="374"/>
      <c r="Z52" s="478">
        <f t="shared" si="13"/>
        <v>144</v>
      </c>
      <c r="AA52" s="479"/>
      <c r="AB52" s="450">
        <v>36</v>
      </c>
      <c r="AC52" s="463"/>
      <c r="AD52" s="450">
        <v>36</v>
      </c>
      <c r="AE52" s="463"/>
      <c r="AF52" s="450">
        <v>72</v>
      </c>
      <c r="AG52" s="470"/>
      <c r="AH52" s="482">
        <f t="shared" si="14"/>
        <v>180</v>
      </c>
      <c r="AI52" s="483"/>
      <c r="AJ52" s="460">
        <v>4</v>
      </c>
      <c r="AK52" s="618"/>
      <c r="AL52" s="450"/>
      <c r="AM52" s="463"/>
      <c r="AN52" s="450"/>
      <c r="AO52" s="463"/>
      <c r="AP52" s="450"/>
      <c r="AQ52" s="457"/>
      <c r="AR52" s="401">
        <v>8</v>
      </c>
      <c r="AS52" s="480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I52" s="174"/>
      <c r="BJ52" s="174"/>
      <c r="BK52" s="174"/>
    </row>
    <row r="53" spans="5:63" s="25" customFormat="1" ht="27.75" customHeight="1">
      <c r="E53" s="180">
        <v>5</v>
      </c>
      <c r="F53" s="377" t="s">
        <v>220</v>
      </c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6"/>
      <c r="S53" s="251">
        <v>4</v>
      </c>
      <c r="T53" s="252"/>
      <c r="U53" s="253"/>
      <c r="V53" s="460">
        <v>3</v>
      </c>
      <c r="W53" s="455"/>
      <c r="X53" s="373">
        <f>V53*36</f>
        <v>108</v>
      </c>
      <c r="Y53" s="374"/>
      <c r="Z53" s="478">
        <f t="shared" si="13"/>
        <v>54</v>
      </c>
      <c r="AA53" s="479"/>
      <c r="AB53" s="450">
        <v>18</v>
      </c>
      <c r="AC53" s="451"/>
      <c r="AD53" s="450">
        <v>36</v>
      </c>
      <c r="AE53" s="451"/>
      <c r="AF53" s="223"/>
      <c r="AG53" s="247"/>
      <c r="AH53" s="482">
        <f>X53-Z53</f>
        <v>54</v>
      </c>
      <c r="AI53" s="483"/>
      <c r="AJ53" s="254"/>
      <c r="AK53" s="260"/>
      <c r="AL53" s="458" t="s">
        <v>222</v>
      </c>
      <c r="AM53" s="451"/>
      <c r="AN53" s="267" t="s">
        <v>228</v>
      </c>
      <c r="AO53" s="224"/>
      <c r="AP53" s="223"/>
      <c r="AQ53" s="225"/>
      <c r="AR53" s="401">
        <v>3</v>
      </c>
      <c r="AS53" s="402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I53" s="174"/>
      <c r="BJ53" s="174"/>
      <c r="BK53" s="174"/>
    </row>
    <row r="54" spans="5:63" s="25" customFormat="1" ht="33" customHeight="1">
      <c r="E54" s="180">
        <v>6</v>
      </c>
      <c r="F54" s="481" t="s">
        <v>246</v>
      </c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2"/>
      <c r="S54" s="473">
        <v>4</v>
      </c>
      <c r="T54" s="474"/>
      <c r="U54" s="510"/>
      <c r="V54" s="460">
        <v>4</v>
      </c>
      <c r="W54" s="374"/>
      <c r="X54" s="373">
        <f t="shared" si="12"/>
        <v>144</v>
      </c>
      <c r="Y54" s="374"/>
      <c r="Z54" s="478">
        <f t="shared" si="13"/>
        <v>54</v>
      </c>
      <c r="AA54" s="479"/>
      <c r="AB54" s="450">
        <v>18</v>
      </c>
      <c r="AC54" s="463"/>
      <c r="AD54" s="450">
        <v>36</v>
      </c>
      <c r="AE54" s="463"/>
      <c r="AF54" s="450"/>
      <c r="AG54" s="470"/>
      <c r="AH54" s="482">
        <f t="shared" si="14"/>
        <v>90</v>
      </c>
      <c r="AI54" s="483"/>
      <c r="AJ54" s="460">
        <v>4</v>
      </c>
      <c r="AK54" s="618"/>
      <c r="AL54" s="450">
        <v>3</v>
      </c>
      <c r="AM54" s="463"/>
      <c r="AN54" s="450"/>
      <c r="AO54" s="463"/>
      <c r="AP54" s="450"/>
      <c r="AQ54" s="457"/>
      <c r="AR54" s="401">
        <v>3</v>
      </c>
      <c r="AS54" s="480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I54" s="174"/>
      <c r="BJ54" s="174"/>
      <c r="BK54" s="174"/>
    </row>
    <row r="55" spans="5:63" s="25" customFormat="1" ht="18" customHeight="1">
      <c r="E55" s="180">
        <v>7</v>
      </c>
      <c r="F55" s="481" t="s">
        <v>218</v>
      </c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3"/>
      <c r="S55" s="473">
        <v>4</v>
      </c>
      <c r="T55" s="630"/>
      <c r="U55" s="631"/>
      <c r="V55" s="460">
        <v>3</v>
      </c>
      <c r="W55" s="374"/>
      <c r="X55" s="373">
        <f t="shared" si="12"/>
        <v>108</v>
      </c>
      <c r="Y55" s="374"/>
      <c r="Z55" s="507">
        <f t="shared" si="13"/>
        <v>36</v>
      </c>
      <c r="AA55" s="508"/>
      <c r="AB55" s="450">
        <v>18</v>
      </c>
      <c r="AC55" s="463"/>
      <c r="AD55" s="450">
        <v>18</v>
      </c>
      <c r="AE55" s="463"/>
      <c r="AF55" s="450"/>
      <c r="AG55" s="463"/>
      <c r="AH55" s="511">
        <f t="shared" si="14"/>
        <v>72</v>
      </c>
      <c r="AI55" s="512"/>
      <c r="AJ55" s="460">
        <v>4</v>
      </c>
      <c r="AK55" s="618"/>
      <c r="AL55" s="450">
        <v>3</v>
      </c>
      <c r="AM55" s="463"/>
      <c r="AN55" s="450"/>
      <c r="AO55" s="463"/>
      <c r="AP55" s="450"/>
      <c r="AQ55" s="457"/>
      <c r="AR55" s="401">
        <v>2</v>
      </c>
      <c r="AS55" s="480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I55" s="174"/>
      <c r="BJ55" s="174"/>
      <c r="BK55" s="174"/>
    </row>
    <row r="56" spans="5:63" s="25" customFormat="1" ht="25.5" customHeight="1">
      <c r="E56" s="180">
        <v>8</v>
      </c>
      <c r="F56" s="377" t="s">
        <v>179</v>
      </c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2"/>
      <c r="S56" s="473">
        <v>4</v>
      </c>
      <c r="T56" s="474"/>
      <c r="U56" s="510"/>
      <c r="V56" s="460">
        <v>1.5</v>
      </c>
      <c r="W56" s="374"/>
      <c r="X56" s="373">
        <f t="shared" si="12"/>
        <v>54</v>
      </c>
      <c r="Y56" s="374"/>
      <c r="Z56" s="507">
        <f t="shared" si="13"/>
        <v>18</v>
      </c>
      <c r="AA56" s="508"/>
      <c r="AB56" s="450">
        <v>18</v>
      </c>
      <c r="AC56" s="463"/>
      <c r="AD56" s="450"/>
      <c r="AE56" s="463"/>
      <c r="AF56" s="450"/>
      <c r="AG56" s="470"/>
      <c r="AH56" s="511">
        <f t="shared" si="14"/>
        <v>36</v>
      </c>
      <c r="AI56" s="512"/>
      <c r="AJ56" s="454"/>
      <c r="AK56" s="463"/>
      <c r="AL56" s="458">
        <v>4</v>
      </c>
      <c r="AM56" s="463"/>
      <c r="AN56" s="617" t="s">
        <v>228</v>
      </c>
      <c r="AO56" s="463"/>
      <c r="AP56" s="450"/>
      <c r="AQ56" s="457"/>
      <c r="AR56" s="401">
        <v>1</v>
      </c>
      <c r="AS56" s="480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I56" s="174"/>
      <c r="BJ56" s="174"/>
      <c r="BK56" s="174"/>
    </row>
    <row r="57" spans="5:63" s="25" customFormat="1" ht="41.25" customHeight="1" thickBot="1">
      <c r="E57" s="180">
        <v>9</v>
      </c>
      <c r="F57" s="377" t="s">
        <v>178</v>
      </c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2"/>
      <c r="S57" s="473">
        <v>4</v>
      </c>
      <c r="T57" s="474"/>
      <c r="U57" s="510"/>
      <c r="V57" s="547">
        <v>3.5</v>
      </c>
      <c r="W57" s="548"/>
      <c r="X57" s="373">
        <f t="shared" si="12"/>
        <v>126</v>
      </c>
      <c r="Y57" s="374"/>
      <c r="Z57" s="507">
        <f t="shared" si="13"/>
        <v>45</v>
      </c>
      <c r="AA57" s="508"/>
      <c r="AB57" s="450">
        <v>18</v>
      </c>
      <c r="AC57" s="463"/>
      <c r="AD57" s="450"/>
      <c r="AE57" s="463"/>
      <c r="AF57" s="450">
        <v>27</v>
      </c>
      <c r="AG57" s="470"/>
      <c r="AH57" s="511">
        <f t="shared" si="14"/>
        <v>81</v>
      </c>
      <c r="AI57" s="512"/>
      <c r="AJ57" s="454"/>
      <c r="AK57" s="463"/>
      <c r="AL57" s="458">
        <v>4</v>
      </c>
      <c r="AM57" s="618"/>
      <c r="AN57" s="617" t="s">
        <v>228</v>
      </c>
      <c r="AO57" s="627"/>
      <c r="AP57" s="450"/>
      <c r="AQ57" s="457"/>
      <c r="AR57" s="401">
        <v>2.5</v>
      </c>
      <c r="AS57" s="480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I57" s="174"/>
      <c r="BJ57" s="174"/>
      <c r="BK57" s="174"/>
    </row>
    <row r="58" spans="5:49" s="269" customFormat="1" ht="27" customHeight="1" thickBot="1" thickTop="1">
      <c r="E58" s="268"/>
      <c r="F58" s="624" t="s">
        <v>75</v>
      </c>
      <c r="G58" s="625"/>
      <c r="H58" s="625"/>
      <c r="I58" s="625"/>
      <c r="J58" s="625"/>
      <c r="K58" s="625"/>
      <c r="L58" s="625"/>
      <c r="M58" s="625"/>
      <c r="N58" s="625"/>
      <c r="O58" s="625"/>
      <c r="P58" s="625"/>
      <c r="Q58" s="625"/>
      <c r="R58" s="625"/>
      <c r="S58" s="625"/>
      <c r="T58" s="625"/>
      <c r="U58" s="626"/>
      <c r="V58" s="623">
        <f>SUM(V49:V57)</f>
        <v>31.5</v>
      </c>
      <c r="W58" s="622"/>
      <c r="X58" s="623">
        <f>SUM(X49:X57)</f>
        <v>1134</v>
      </c>
      <c r="Y58" s="622"/>
      <c r="Z58" s="623">
        <f>SUM(Z49:Z57)</f>
        <v>486</v>
      </c>
      <c r="AA58" s="622"/>
      <c r="AB58" s="623">
        <f>SUM(AB49:AB57)</f>
        <v>189</v>
      </c>
      <c r="AC58" s="622"/>
      <c r="AD58" s="623">
        <f>SUM(AD49:AD57)</f>
        <v>198</v>
      </c>
      <c r="AE58" s="622"/>
      <c r="AF58" s="623">
        <f>SUM(AF49:AF57)</f>
        <v>99</v>
      </c>
      <c r="AG58" s="622"/>
      <c r="AH58" s="623">
        <f>SUM(AH49:AH57)</f>
        <v>648</v>
      </c>
      <c r="AI58" s="622"/>
      <c r="AJ58" s="623">
        <v>3</v>
      </c>
      <c r="AK58" s="622"/>
      <c r="AL58" s="621" t="s">
        <v>230</v>
      </c>
      <c r="AM58" s="622"/>
      <c r="AN58" s="621"/>
      <c r="AO58" s="622"/>
      <c r="AP58" s="621"/>
      <c r="AQ58" s="628"/>
      <c r="AR58" s="623">
        <f>SUM(AR49:AR57)</f>
        <v>27</v>
      </c>
      <c r="AS58" s="628"/>
      <c r="AU58" s="270"/>
      <c r="AV58" s="270"/>
      <c r="AW58" s="270"/>
    </row>
    <row r="59" ht="13.5" thickTop="1"/>
    <row r="61" spans="5:7" ht="12.75">
      <c r="E61" s="477" t="s">
        <v>198</v>
      </c>
      <c r="F61" s="477"/>
      <c r="G61" s="477"/>
    </row>
    <row r="62" spans="5:7" ht="12.75">
      <c r="E62" s="477"/>
      <c r="F62" s="477"/>
      <c r="G62" s="477"/>
    </row>
    <row r="64" ht="13.5" thickBot="1"/>
    <row r="65" spans="5:49" s="25" customFormat="1" ht="24" customHeight="1" thickTop="1">
      <c r="E65" s="227">
        <f>SUM(E64+1)</f>
        <v>1</v>
      </c>
      <c r="F65" s="407" t="s">
        <v>133</v>
      </c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9"/>
      <c r="S65" s="384">
        <v>5</v>
      </c>
      <c r="T65" s="383"/>
      <c r="U65" s="382"/>
      <c r="V65" s="381">
        <v>2</v>
      </c>
      <c r="W65" s="380"/>
      <c r="X65" s="378">
        <f aca="true" t="shared" si="15" ref="X65:X73">V65*36</f>
        <v>72</v>
      </c>
      <c r="Y65" s="380"/>
      <c r="Z65" s="389">
        <f aca="true" t="shared" si="16" ref="Z65:Z73">AB65+AD65+AF65</f>
        <v>36</v>
      </c>
      <c r="AA65" s="390"/>
      <c r="AB65" s="393"/>
      <c r="AC65" s="390"/>
      <c r="AD65" s="393">
        <v>36</v>
      </c>
      <c r="AE65" s="390"/>
      <c r="AF65" s="393"/>
      <c r="AG65" s="396"/>
      <c r="AH65" s="393">
        <f aca="true" t="shared" si="17" ref="AH65:AH73">X65-Z65</f>
        <v>36</v>
      </c>
      <c r="AI65" s="456"/>
      <c r="AJ65" s="389"/>
      <c r="AK65" s="390"/>
      <c r="AL65" s="393" t="s">
        <v>135</v>
      </c>
      <c r="AM65" s="390"/>
      <c r="AN65" s="393"/>
      <c r="AO65" s="390"/>
      <c r="AP65" s="393"/>
      <c r="AQ65" s="456"/>
      <c r="AR65" s="389">
        <v>2</v>
      </c>
      <c r="AS65" s="456"/>
      <c r="AU65" s="174"/>
      <c r="AV65" s="174"/>
      <c r="AW65" s="174"/>
    </row>
    <row r="66" spans="5:49" s="25" customFormat="1" ht="18" customHeight="1">
      <c r="E66" s="180">
        <f>E65+1</f>
        <v>2</v>
      </c>
      <c r="F66" s="377" t="s">
        <v>137</v>
      </c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2"/>
      <c r="S66" s="473">
        <v>5</v>
      </c>
      <c r="T66" s="474"/>
      <c r="U66" s="510"/>
      <c r="V66" s="460">
        <v>1.5</v>
      </c>
      <c r="W66" s="374"/>
      <c r="X66" s="461">
        <f t="shared" si="15"/>
        <v>54</v>
      </c>
      <c r="Y66" s="462"/>
      <c r="Z66" s="454">
        <f t="shared" si="16"/>
        <v>27</v>
      </c>
      <c r="AA66" s="463"/>
      <c r="AB66" s="450">
        <v>18</v>
      </c>
      <c r="AC66" s="463"/>
      <c r="AD66" s="450">
        <v>9</v>
      </c>
      <c r="AE66" s="463"/>
      <c r="AF66" s="450"/>
      <c r="AG66" s="470"/>
      <c r="AH66" s="450">
        <f t="shared" si="17"/>
        <v>27</v>
      </c>
      <c r="AI66" s="457"/>
      <c r="AJ66" s="454"/>
      <c r="AK66" s="463"/>
      <c r="AL66" s="450">
        <v>5</v>
      </c>
      <c r="AM66" s="463"/>
      <c r="AN66" s="450"/>
      <c r="AO66" s="463"/>
      <c r="AP66" s="450"/>
      <c r="AQ66" s="457"/>
      <c r="AR66" s="454">
        <v>1.5</v>
      </c>
      <c r="AS66" s="457"/>
      <c r="AU66" s="174"/>
      <c r="AV66" s="174"/>
      <c r="AW66" s="174"/>
    </row>
    <row r="67" spans="5:49" s="25" customFormat="1" ht="18" customHeight="1">
      <c r="E67" s="180">
        <f>E66+1</f>
        <v>3</v>
      </c>
      <c r="F67" s="377" t="s">
        <v>139</v>
      </c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2"/>
      <c r="S67" s="473">
        <v>5</v>
      </c>
      <c r="T67" s="474"/>
      <c r="U67" s="510"/>
      <c r="V67" s="460">
        <v>1.5</v>
      </c>
      <c r="W67" s="374"/>
      <c r="X67" s="461">
        <f t="shared" si="15"/>
        <v>54</v>
      </c>
      <c r="Y67" s="462"/>
      <c r="Z67" s="454">
        <f t="shared" si="16"/>
        <v>27</v>
      </c>
      <c r="AA67" s="463"/>
      <c r="AB67" s="450">
        <v>18</v>
      </c>
      <c r="AC67" s="463"/>
      <c r="AD67" s="450">
        <v>9</v>
      </c>
      <c r="AE67" s="463"/>
      <c r="AF67" s="450"/>
      <c r="AG67" s="470"/>
      <c r="AH67" s="450">
        <f t="shared" si="17"/>
        <v>27</v>
      </c>
      <c r="AI67" s="457"/>
      <c r="AJ67" s="619"/>
      <c r="AK67" s="620"/>
      <c r="AL67" s="450">
        <v>5</v>
      </c>
      <c r="AM67" s="463"/>
      <c r="AN67" s="450"/>
      <c r="AO67" s="463"/>
      <c r="AP67" s="450"/>
      <c r="AQ67" s="457"/>
      <c r="AR67" s="454">
        <v>1.5</v>
      </c>
      <c r="AS67" s="457"/>
      <c r="AU67" s="174"/>
      <c r="AV67" s="174"/>
      <c r="AW67" s="174"/>
    </row>
    <row r="68" spans="5:63" s="25" customFormat="1" ht="21" customHeight="1">
      <c r="E68" s="180">
        <f aca="true" t="shared" si="18" ref="E68:E73">E67+1</f>
        <v>4</v>
      </c>
      <c r="F68" s="500" t="s">
        <v>164</v>
      </c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2"/>
      <c r="S68" s="503">
        <v>5</v>
      </c>
      <c r="T68" s="504"/>
      <c r="U68" s="505"/>
      <c r="V68" s="460">
        <v>9</v>
      </c>
      <c r="W68" s="374"/>
      <c r="X68" s="373">
        <f t="shared" si="15"/>
        <v>324</v>
      </c>
      <c r="Y68" s="374"/>
      <c r="Z68" s="478">
        <f t="shared" si="16"/>
        <v>144</v>
      </c>
      <c r="AA68" s="479"/>
      <c r="AB68" s="450">
        <v>36</v>
      </c>
      <c r="AC68" s="463"/>
      <c r="AD68" s="450">
        <v>36</v>
      </c>
      <c r="AE68" s="463"/>
      <c r="AF68" s="450">
        <v>72</v>
      </c>
      <c r="AG68" s="470"/>
      <c r="AH68" s="482">
        <f t="shared" si="17"/>
        <v>180</v>
      </c>
      <c r="AI68" s="483"/>
      <c r="AJ68" s="460">
        <v>5</v>
      </c>
      <c r="AK68" s="618"/>
      <c r="AL68" s="450"/>
      <c r="AM68" s="463"/>
      <c r="AN68" s="450"/>
      <c r="AO68" s="463"/>
      <c r="AP68" s="450"/>
      <c r="AQ68" s="457"/>
      <c r="AR68" s="454">
        <v>8</v>
      </c>
      <c r="AS68" s="457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I68" s="174"/>
      <c r="BJ68" s="174"/>
      <c r="BK68" s="174"/>
    </row>
    <row r="69" spans="5:63" s="25" customFormat="1" ht="18" customHeight="1">
      <c r="E69" s="180">
        <f t="shared" si="18"/>
        <v>5</v>
      </c>
      <c r="F69" s="377" t="s">
        <v>167</v>
      </c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2"/>
      <c r="S69" s="473">
        <v>5</v>
      </c>
      <c r="T69" s="474"/>
      <c r="U69" s="510"/>
      <c r="V69" s="460">
        <v>3</v>
      </c>
      <c r="W69" s="374"/>
      <c r="X69" s="373">
        <f t="shared" si="15"/>
        <v>108</v>
      </c>
      <c r="Y69" s="374"/>
      <c r="Z69" s="478">
        <f t="shared" si="16"/>
        <v>54</v>
      </c>
      <c r="AA69" s="479"/>
      <c r="AB69" s="450">
        <v>36</v>
      </c>
      <c r="AC69" s="463"/>
      <c r="AD69" s="450">
        <v>18</v>
      </c>
      <c r="AE69" s="463"/>
      <c r="AF69" s="450"/>
      <c r="AG69" s="470"/>
      <c r="AH69" s="482">
        <f t="shared" si="17"/>
        <v>54</v>
      </c>
      <c r="AI69" s="483"/>
      <c r="AJ69" s="454"/>
      <c r="AK69" s="463"/>
      <c r="AL69" s="450">
        <v>5</v>
      </c>
      <c r="AM69" s="463"/>
      <c r="AN69" s="450"/>
      <c r="AO69" s="463"/>
      <c r="AP69" s="450"/>
      <c r="AQ69" s="457"/>
      <c r="AR69" s="454">
        <v>3</v>
      </c>
      <c r="AS69" s="457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I69" s="174"/>
      <c r="BJ69" s="174"/>
      <c r="BK69" s="174"/>
    </row>
    <row r="70" spans="5:63" s="25" customFormat="1" ht="18" customHeight="1">
      <c r="E70" s="180">
        <f t="shared" si="18"/>
        <v>6</v>
      </c>
      <c r="F70" s="377" t="s">
        <v>171</v>
      </c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2"/>
      <c r="S70" s="473">
        <v>5</v>
      </c>
      <c r="T70" s="474"/>
      <c r="U70" s="510"/>
      <c r="V70" s="460">
        <v>4</v>
      </c>
      <c r="W70" s="374"/>
      <c r="X70" s="373">
        <f t="shared" si="15"/>
        <v>144</v>
      </c>
      <c r="Y70" s="374"/>
      <c r="Z70" s="478">
        <f t="shared" si="16"/>
        <v>54</v>
      </c>
      <c r="AA70" s="479"/>
      <c r="AB70" s="450">
        <v>36</v>
      </c>
      <c r="AC70" s="463"/>
      <c r="AD70" s="450">
        <v>18</v>
      </c>
      <c r="AE70" s="463"/>
      <c r="AF70" s="450"/>
      <c r="AG70" s="470"/>
      <c r="AH70" s="482">
        <f t="shared" si="17"/>
        <v>90</v>
      </c>
      <c r="AI70" s="483"/>
      <c r="AJ70" s="460">
        <v>5</v>
      </c>
      <c r="AK70" s="618"/>
      <c r="AL70" s="450"/>
      <c r="AM70" s="463"/>
      <c r="AN70" s="450"/>
      <c r="AO70" s="463"/>
      <c r="AP70" s="450"/>
      <c r="AQ70" s="457"/>
      <c r="AR70" s="454">
        <v>3</v>
      </c>
      <c r="AS70" s="457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I70" s="174"/>
      <c r="BJ70" s="174"/>
      <c r="BK70" s="174"/>
    </row>
    <row r="71" spans="5:63" s="25" customFormat="1" ht="18" customHeight="1">
      <c r="E71" s="180">
        <f t="shared" si="18"/>
        <v>7</v>
      </c>
      <c r="F71" s="377" t="s">
        <v>173</v>
      </c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6"/>
      <c r="S71" s="473">
        <v>5</v>
      </c>
      <c r="T71" s="562"/>
      <c r="U71" s="563"/>
      <c r="V71" s="460">
        <v>2</v>
      </c>
      <c r="W71" s="455"/>
      <c r="X71" s="373">
        <f t="shared" si="15"/>
        <v>72</v>
      </c>
      <c r="Y71" s="374"/>
      <c r="Z71" s="478">
        <f t="shared" si="16"/>
        <v>36</v>
      </c>
      <c r="AA71" s="479"/>
      <c r="AB71" s="450">
        <v>36</v>
      </c>
      <c r="AC71" s="451"/>
      <c r="AD71" s="450"/>
      <c r="AE71" s="451"/>
      <c r="AF71" s="450"/>
      <c r="AG71" s="451"/>
      <c r="AH71" s="482">
        <f t="shared" si="17"/>
        <v>36</v>
      </c>
      <c r="AI71" s="483"/>
      <c r="AJ71" s="454"/>
      <c r="AK71" s="561"/>
      <c r="AL71" s="450">
        <v>5</v>
      </c>
      <c r="AM71" s="451"/>
      <c r="AN71" s="450"/>
      <c r="AO71" s="463"/>
      <c r="AP71" s="450"/>
      <c r="AQ71" s="457"/>
      <c r="AR71" s="454">
        <v>2</v>
      </c>
      <c r="AS71" s="457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I71" s="174"/>
      <c r="BJ71" s="174"/>
      <c r="BK71" s="174"/>
    </row>
    <row r="72" spans="5:49" s="25" customFormat="1" ht="35.25" customHeight="1">
      <c r="E72" s="180">
        <f t="shared" si="18"/>
        <v>8</v>
      </c>
      <c r="F72" s="377" t="s">
        <v>150</v>
      </c>
      <c r="G72" s="559"/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60"/>
      <c r="S72" s="473">
        <v>5</v>
      </c>
      <c r="T72" s="474"/>
      <c r="U72" s="510"/>
      <c r="V72" s="460">
        <v>4</v>
      </c>
      <c r="W72" s="374"/>
      <c r="X72" s="373">
        <f t="shared" si="15"/>
        <v>144</v>
      </c>
      <c r="Y72" s="374"/>
      <c r="Z72" s="507">
        <f t="shared" si="16"/>
        <v>54</v>
      </c>
      <c r="AA72" s="508"/>
      <c r="AB72" s="450">
        <v>36</v>
      </c>
      <c r="AC72" s="463"/>
      <c r="AD72" s="450">
        <v>18</v>
      </c>
      <c r="AE72" s="463"/>
      <c r="AF72" s="450"/>
      <c r="AG72" s="463"/>
      <c r="AH72" s="511">
        <f t="shared" si="17"/>
        <v>90</v>
      </c>
      <c r="AI72" s="512"/>
      <c r="AJ72" s="460">
        <v>5</v>
      </c>
      <c r="AK72" s="618"/>
      <c r="AL72" s="450"/>
      <c r="AM72" s="463"/>
      <c r="AN72" s="450"/>
      <c r="AO72" s="463"/>
      <c r="AP72" s="450"/>
      <c r="AQ72" s="457"/>
      <c r="AR72" s="454">
        <v>3</v>
      </c>
      <c r="AS72" s="457"/>
      <c r="AU72" s="174"/>
      <c r="AV72" s="174"/>
      <c r="AW72" s="174"/>
    </row>
    <row r="73" spans="5:49" s="25" customFormat="1" ht="18" customHeight="1" thickBot="1">
      <c r="E73" s="180">
        <f t="shared" si="18"/>
        <v>9</v>
      </c>
      <c r="F73" s="377" t="s">
        <v>181</v>
      </c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2"/>
      <c r="S73" s="473">
        <v>5</v>
      </c>
      <c r="T73" s="474"/>
      <c r="U73" s="510"/>
      <c r="V73" s="547">
        <v>3</v>
      </c>
      <c r="W73" s="548"/>
      <c r="X73" s="373">
        <f t="shared" si="15"/>
        <v>108</v>
      </c>
      <c r="Y73" s="374"/>
      <c r="Z73" s="507">
        <f t="shared" si="16"/>
        <v>54</v>
      </c>
      <c r="AA73" s="508"/>
      <c r="AB73" s="450">
        <v>36</v>
      </c>
      <c r="AC73" s="463"/>
      <c r="AD73" s="450">
        <v>18</v>
      </c>
      <c r="AE73" s="463"/>
      <c r="AF73" s="450"/>
      <c r="AG73" s="470"/>
      <c r="AH73" s="511">
        <f t="shared" si="17"/>
        <v>54</v>
      </c>
      <c r="AI73" s="512"/>
      <c r="AJ73" s="454">
        <v>6</v>
      </c>
      <c r="AK73" s="463"/>
      <c r="AL73" s="450">
        <v>5</v>
      </c>
      <c r="AM73" s="463"/>
      <c r="AN73" s="450"/>
      <c r="AO73" s="463"/>
      <c r="AP73" s="450"/>
      <c r="AQ73" s="457"/>
      <c r="AR73" s="454">
        <v>3</v>
      </c>
      <c r="AS73" s="457"/>
      <c r="AU73" s="174"/>
      <c r="AV73" s="174"/>
      <c r="AW73" s="174"/>
    </row>
    <row r="74" spans="5:49" s="185" customFormat="1" ht="18" customHeight="1" thickBot="1" thickTop="1">
      <c r="E74" s="228"/>
      <c r="F74" s="520" t="s">
        <v>75</v>
      </c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521"/>
      <c r="R74" s="521"/>
      <c r="S74" s="521"/>
      <c r="T74" s="521"/>
      <c r="U74" s="522"/>
      <c r="V74" s="523">
        <f>SUM(V67:V73)</f>
        <v>26.5</v>
      </c>
      <c r="W74" s="524"/>
      <c r="X74" s="523">
        <f>SUM(X67:X73)</f>
        <v>954</v>
      </c>
      <c r="Y74" s="524"/>
      <c r="Z74" s="523">
        <f>SUM(Z67:Z73)</f>
        <v>423</v>
      </c>
      <c r="AA74" s="524"/>
      <c r="AB74" s="523">
        <f>SUM(AB67:AB73)</f>
        <v>234</v>
      </c>
      <c r="AC74" s="524"/>
      <c r="AD74" s="523">
        <f>SUM(AD67:AD73)</f>
        <v>117</v>
      </c>
      <c r="AE74" s="524"/>
      <c r="AF74" s="523">
        <f>SUM(AF67:AF73)</f>
        <v>72</v>
      </c>
      <c r="AG74" s="524"/>
      <c r="AH74" s="523">
        <f>SUM(AH67:AH73)</f>
        <v>531</v>
      </c>
      <c r="AI74" s="524"/>
      <c r="AJ74" s="542"/>
      <c r="AK74" s="543"/>
      <c r="AL74" s="544"/>
      <c r="AM74" s="543"/>
      <c r="AN74" s="544"/>
      <c r="AO74" s="543"/>
      <c r="AP74" s="544"/>
      <c r="AQ74" s="545"/>
      <c r="AR74" s="523">
        <f>SUM(AR67:AR73)</f>
        <v>23.5</v>
      </c>
      <c r="AS74" s="546"/>
      <c r="AU74" s="186"/>
      <c r="AV74" s="186"/>
      <c r="AW74" s="186"/>
    </row>
    <row r="75" ht="13.5" thickTop="1"/>
    <row r="77" spans="5:7" ht="12.75">
      <c r="E77" s="477" t="s">
        <v>199</v>
      </c>
      <c r="F77" s="477"/>
      <c r="G77" s="477"/>
    </row>
    <row r="78" spans="5:7" ht="13.5" thickBot="1">
      <c r="E78" s="477"/>
      <c r="F78" s="477"/>
      <c r="G78" s="477"/>
    </row>
    <row r="79" spans="5:49" s="25" customFormat="1" ht="24" customHeight="1" thickTop="1">
      <c r="E79" s="227">
        <f>E78+1</f>
        <v>1</v>
      </c>
      <c r="F79" s="407" t="s">
        <v>133</v>
      </c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9"/>
      <c r="S79" s="384">
        <v>6</v>
      </c>
      <c r="T79" s="383"/>
      <c r="U79" s="383"/>
      <c r="V79" s="381">
        <v>2</v>
      </c>
      <c r="W79" s="380"/>
      <c r="X79" s="378">
        <f aca="true" t="shared" si="19" ref="X79:X89">V79*36</f>
        <v>72</v>
      </c>
      <c r="Y79" s="380"/>
      <c r="Z79" s="389">
        <f aca="true" t="shared" si="20" ref="Z79:Z89">AB79+AD79+AF79</f>
        <v>36</v>
      </c>
      <c r="AA79" s="390"/>
      <c r="AB79" s="393"/>
      <c r="AC79" s="390"/>
      <c r="AD79" s="393">
        <v>36</v>
      </c>
      <c r="AE79" s="390"/>
      <c r="AF79" s="393"/>
      <c r="AG79" s="396"/>
      <c r="AH79" s="393">
        <f aca="true" t="shared" si="21" ref="AH79:AH89">X79-Z79</f>
        <v>36</v>
      </c>
      <c r="AI79" s="456"/>
      <c r="AJ79" s="389"/>
      <c r="AK79" s="390"/>
      <c r="AL79" s="393" t="s">
        <v>135</v>
      </c>
      <c r="AM79" s="390"/>
      <c r="AN79" s="393"/>
      <c r="AO79" s="390"/>
      <c r="AP79" s="393"/>
      <c r="AQ79" s="396"/>
      <c r="AR79" s="389">
        <v>2</v>
      </c>
      <c r="AS79" s="456"/>
      <c r="AU79" s="174"/>
      <c r="AV79" s="174"/>
      <c r="AW79" s="174"/>
    </row>
    <row r="80" spans="5:49" s="25" customFormat="1" ht="24" customHeight="1">
      <c r="E80" s="180">
        <v>2</v>
      </c>
      <c r="F80" s="377" t="s">
        <v>141</v>
      </c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6"/>
      <c r="S80" s="255">
        <v>6</v>
      </c>
      <c r="T80" s="256"/>
      <c r="U80" s="257"/>
      <c r="V80" s="460">
        <v>2</v>
      </c>
      <c r="W80" s="455"/>
      <c r="X80" s="461">
        <f>V80*36</f>
        <v>72</v>
      </c>
      <c r="Y80" s="462"/>
      <c r="Z80" s="454">
        <f t="shared" si="20"/>
        <v>36</v>
      </c>
      <c r="AA80" s="463"/>
      <c r="AB80" s="450">
        <v>18</v>
      </c>
      <c r="AC80" s="451"/>
      <c r="AD80" s="450">
        <v>18</v>
      </c>
      <c r="AE80" s="451"/>
      <c r="AF80" s="248"/>
      <c r="AG80" s="245"/>
      <c r="AH80" s="450">
        <f>X80-Z80</f>
        <v>36</v>
      </c>
      <c r="AI80" s="457"/>
      <c r="AJ80" s="250"/>
      <c r="AK80" s="246"/>
      <c r="AL80" s="458">
        <v>6</v>
      </c>
      <c r="AM80" s="459"/>
      <c r="AN80" s="248"/>
      <c r="AO80" s="246"/>
      <c r="AP80" s="248"/>
      <c r="AQ80" s="249"/>
      <c r="AR80" s="454">
        <v>2</v>
      </c>
      <c r="AS80" s="455"/>
      <c r="AU80" s="174"/>
      <c r="AV80" s="174"/>
      <c r="AW80" s="174"/>
    </row>
    <row r="81" spans="5:49" s="25" customFormat="1" ht="18" customHeight="1">
      <c r="E81" s="180">
        <f>E79+1</f>
        <v>2</v>
      </c>
      <c r="F81" s="377" t="s">
        <v>223</v>
      </c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2"/>
      <c r="S81" s="473">
        <v>6</v>
      </c>
      <c r="T81" s="474"/>
      <c r="U81" s="510"/>
      <c r="V81" s="460">
        <v>1.5</v>
      </c>
      <c r="W81" s="374"/>
      <c r="X81" s="461">
        <f t="shared" si="19"/>
        <v>54</v>
      </c>
      <c r="Y81" s="462"/>
      <c r="Z81" s="454">
        <f t="shared" si="20"/>
        <v>28</v>
      </c>
      <c r="AA81" s="463"/>
      <c r="AB81" s="450">
        <v>18</v>
      </c>
      <c r="AC81" s="463"/>
      <c r="AD81" s="450">
        <v>10</v>
      </c>
      <c r="AE81" s="463"/>
      <c r="AF81" s="450"/>
      <c r="AG81" s="470"/>
      <c r="AH81" s="450">
        <f t="shared" si="21"/>
        <v>26</v>
      </c>
      <c r="AI81" s="457"/>
      <c r="AJ81" s="454"/>
      <c r="AK81" s="463"/>
      <c r="AL81" s="450">
        <v>6</v>
      </c>
      <c r="AM81" s="463"/>
      <c r="AN81" s="450"/>
      <c r="AO81" s="463"/>
      <c r="AP81" s="450"/>
      <c r="AQ81" s="457"/>
      <c r="AR81" s="454">
        <v>1.6</v>
      </c>
      <c r="AS81" s="457"/>
      <c r="AU81" s="174"/>
      <c r="AV81" s="174"/>
      <c r="AW81" s="174"/>
    </row>
    <row r="82" spans="5:49" s="25" customFormat="1" ht="18" customHeight="1">
      <c r="E82" s="180">
        <f aca="true" t="shared" si="22" ref="E82:E87">E81+1</f>
        <v>3</v>
      </c>
      <c r="F82" s="377" t="s">
        <v>165</v>
      </c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2"/>
      <c r="S82" s="473">
        <v>6</v>
      </c>
      <c r="T82" s="474"/>
      <c r="U82" s="474"/>
      <c r="V82" s="460">
        <v>4</v>
      </c>
      <c r="W82" s="374"/>
      <c r="X82" s="373">
        <f t="shared" si="19"/>
        <v>144</v>
      </c>
      <c r="Y82" s="374"/>
      <c r="Z82" s="478">
        <f t="shared" si="20"/>
        <v>72</v>
      </c>
      <c r="AA82" s="479"/>
      <c r="AB82" s="450">
        <v>36</v>
      </c>
      <c r="AC82" s="463"/>
      <c r="AD82" s="450">
        <v>36</v>
      </c>
      <c r="AE82" s="463"/>
      <c r="AF82" s="450"/>
      <c r="AG82" s="470"/>
      <c r="AH82" s="482">
        <f t="shared" si="21"/>
        <v>72</v>
      </c>
      <c r="AI82" s="483"/>
      <c r="AJ82" s="454"/>
      <c r="AK82" s="463"/>
      <c r="AL82" s="450">
        <v>6</v>
      </c>
      <c r="AM82" s="463"/>
      <c r="AN82" s="450"/>
      <c r="AO82" s="463"/>
      <c r="AP82" s="450"/>
      <c r="AQ82" s="470"/>
      <c r="AR82" s="454">
        <v>4</v>
      </c>
      <c r="AS82" s="457"/>
      <c r="AU82" s="174"/>
      <c r="AV82" s="174"/>
      <c r="AW82" s="174"/>
    </row>
    <row r="83" spans="5:52" s="221" customFormat="1" ht="22.5" customHeight="1">
      <c r="E83" s="180">
        <v>4</v>
      </c>
      <c r="F83" s="585" t="s">
        <v>202</v>
      </c>
      <c r="G83" s="586"/>
      <c r="H83" s="586"/>
      <c r="I83" s="586"/>
      <c r="J83" s="586"/>
      <c r="K83" s="586"/>
      <c r="L83" s="586"/>
      <c r="M83" s="586"/>
      <c r="N83" s="586"/>
      <c r="O83" s="586"/>
      <c r="P83" s="586"/>
      <c r="Q83" s="586"/>
      <c r="R83" s="587"/>
      <c r="S83" s="588">
        <v>6</v>
      </c>
      <c r="T83" s="589"/>
      <c r="U83" s="589"/>
      <c r="V83" s="591">
        <v>5</v>
      </c>
      <c r="W83" s="592"/>
      <c r="X83" s="593">
        <f t="shared" si="19"/>
        <v>180</v>
      </c>
      <c r="Y83" s="592"/>
      <c r="Z83" s="468">
        <f t="shared" si="20"/>
        <v>72</v>
      </c>
      <c r="AA83" s="469"/>
      <c r="AB83" s="581">
        <v>36</v>
      </c>
      <c r="AC83" s="584"/>
      <c r="AD83" s="581">
        <v>36</v>
      </c>
      <c r="AE83" s="584"/>
      <c r="AF83" s="581"/>
      <c r="AG83" s="594"/>
      <c r="AH83" s="466">
        <f t="shared" si="21"/>
        <v>108</v>
      </c>
      <c r="AI83" s="467"/>
      <c r="AJ83" s="591">
        <v>6</v>
      </c>
      <c r="AK83" s="616"/>
      <c r="AL83" s="581"/>
      <c r="AM83" s="584"/>
      <c r="AN83" s="581"/>
      <c r="AO83" s="584"/>
      <c r="AP83" s="581"/>
      <c r="AQ83" s="594"/>
      <c r="AR83" s="583">
        <v>4</v>
      </c>
      <c r="AS83" s="582"/>
      <c r="AU83" s="222"/>
      <c r="AV83" s="222"/>
      <c r="AW83" s="222"/>
      <c r="AZ83" s="221">
        <f>SUM(V79:W88)</f>
        <v>32</v>
      </c>
    </row>
    <row r="84" spans="5:49" s="221" customFormat="1" ht="18" customHeight="1">
      <c r="E84" s="180">
        <v>5</v>
      </c>
      <c r="F84" s="585" t="s">
        <v>172</v>
      </c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  <c r="R84" s="587"/>
      <c r="S84" s="588">
        <v>6</v>
      </c>
      <c r="T84" s="589"/>
      <c r="U84" s="589"/>
      <c r="V84" s="591">
        <v>3</v>
      </c>
      <c r="W84" s="592"/>
      <c r="X84" s="593">
        <f t="shared" si="19"/>
        <v>108</v>
      </c>
      <c r="Y84" s="592"/>
      <c r="Z84" s="468">
        <f t="shared" si="20"/>
        <v>54</v>
      </c>
      <c r="AA84" s="469"/>
      <c r="AB84" s="581">
        <v>36</v>
      </c>
      <c r="AC84" s="584"/>
      <c r="AD84" s="581">
        <v>18</v>
      </c>
      <c r="AE84" s="584"/>
      <c r="AF84" s="581"/>
      <c r="AG84" s="594"/>
      <c r="AH84" s="466">
        <f t="shared" si="21"/>
        <v>54</v>
      </c>
      <c r="AI84" s="467"/>
      <c r="AJ84" s="591">
        <v>6</v>
      </c>
      <c r="AK84" s="616"/>
      <c r="AL84" s="581"/>
      <c r="AM84" s="584"/>
      <c r="AN84" s="581"/>
      <c r="AO84" s="584"/>
      <c r="AP84" s="581"/>
      <c r="AQ84" s="594"/>
      <c r="AR84" s="583">
        <v>3</v>
      </c>
      <c r="AS84" s="582"/>
      <c r="AU84" s="222"/>
      <c r="AV84" s="222"/>
      <c r="AW84" s="222"/>
    </row>
    <row r="85" spans="5:63" s="25" customFormat="1" ht="18" customHeight="1">
      <c r="E85" s="180">
        <f t="shared" si="22"/>
        <v>6</v>
      </c>
      <c r="F85" s="377" t="s">
        <v>176</v>
      </c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6"/>
      <c r="S85" s="473">
        <v>6</v>
      </c>
      <c r="T85" s="562"/>
      <c r="U85" s="562"/>
      <c r="V85" s="460">
        <v>3</v>
      </c>
      <c r="W85" s="455"/>
      <c r="X85" s="373">
        <f t="shared" si="19"/>
        <v>108</v>
      </c>
      <c r="Y85" s="374"/>
      <c r="Z85" s="478">
        <f t="shared" si="20"/>
        <v>54</v>
      </c>
      <c r="AA85" s="479"/>
      <c r="AB85" s="450">
        <v>36</v>
      </c>
      <c r="AC85" s="451"/>
      <c r="AD85" s="450"/>
      <c r="AE85" s="451"/>
      <c r="AF85" s="450">
        <v>18</v>
      </c>
      <c r="AG85" s="451"/>
      <c r="AH85" s="482">
        <f t="shared" si="21"/>
        <v>54</v>
      </c>
      <c r="AI85" s="483"/>
      <c r="AJ85" s="454"/>
      <c r="AK85" s="561"/>
      <c r="AL85" s="450">
        <v>6</v>
      </c>
      <c r="AM85" s="451"/>
      <c r="AN85" s="450"/>
      <c r="AO85" s="463"/>
      <c r="AP85" s="450"/>
      <c r="AQ85" s="470"/>
      <c r="AR85" s="454">
        <v>3</v>
      </c>
      <c r="AS85" s="457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I85" s="174"/>
      <c r="BJ85" s="174"/>
      <c r="BK85" s="174"/>
    </row>
    <row r="86" spans="5:63" s="25" customFormat="1" ht="18" customHeight="1">
      <c r="E86" s="180">
        <f t="shared" si="22"/>
        <v>7</v>
      </c>
      <c r="F86" s="377" t="s">
        <v>156</v>
      </c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2"/>
      <c r="S86" s="473">
        <v>6</v>
      </c>
      <c r="T86" s="474"/>
      <c r="U86" s="474"/>
      <c r="V86" s="460">
        <v>4</v>
      </c>
      <c r="W86" s="374"/>
      <c r="X86" s="373">
        <f t="shared" si="19"/>
        <v>144</v>
      </c>
      <c r="Y86" s="374"/>
      <c r="Z86" s="614">
        <f t="shared" si="20"/>
        <v>72</v>
      </c>
      <c r="AA86" s="615"/>
      <c r="AB86" s="450">
        <v>36</v>
      </c>
      <c r="AC86" s="463"/>
      <c r="AD86" s="450"/>
      <c r="AE86" s="463"/>
      <c r="AF86" s="450">
        <v>36</v>
      </c>
      <c r="AG86" s="470"/>
      <c r="AH86" s="513">
        <f t="shared" si="21"/>
        <v>72</v>
      </c>
      <c r="AI86" s="514"/>
      <c r="AJ86" s="454"/>
      <c r="AK86" s="463"/>
      <c r="AL86" s="450">
        <v>6</v>
      </c>
      <c r="AM86" s="463"/>
      <c r="AN86" s="450"/>
      <c r="AO86" s="463"/>
      <c r="AP86" s="450"/>
      <c r="AQ86" s="470"/>
      <c r="AR86" s="454">
        <v>4</v>
      </c>
      <c r="AS86" s="457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I86" s="174"/>
      <c r="BJ86" s="174"/>
      <c r="BK86" s="174"/>
    </row>
    <row r="87" spans="5:63" s="25" customFormat="1" ht="18" customHeight="1">
      <c r="E87" s="180">
        <f t="shared" si="22"/>
        <v>8</v>
      </c>
      <c r="F87" s="377" t="s">
        <v>181</v>
      </c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2"/>
      <c r="S87" s="473">
        <v>6</v>
      </c>
      <c r="T87" s="474"/>
      <c r="U87" s="474"/>
      <c r="V87" s="460">
        <v>3</v>
      </c>
      <c r="W87" s="374"/>
      <c r="X87" s="373">
        <f t="shared" si="19"/>
        <v>108</v>
      </c>
      <c r="Y87" s="374"/>
      <c r="Z87" s="507">
        <f t="shared" si="20"/>
        <v>54</v>
      </c>
      <c r="AA87" s="508"/>
      <c r="AB87" s="450">
        <v>36</v>
      </c>
      <c r="AC87" s="463"/>
      <c r="AD87" s="450">
        <v>18</v>
      </c>
      <c r="AE87" s="463"/>
      <c r="AF87" s="450"/>
      <c r="AG87" s="470"/>
      <c r="AH87" s="511">
        <f t="shared" si="21"/>
        <v>54</v>
      </c>
      <c r="AI87" s="512"/>
      <c r="AJ87" s="454">
        <v>6</v>
      </c>
      <c r="AK87" s="463"/>
      <c r="AL87" s="450">
        <v>5</v>
      </c>
      <c r="AM87" s="463"/>
      <c r="AN87" s="450"/>
      <c r="AO87" s="463"/>
      <c r="AP87" s="450"/>
      <c r="AQ87" s="470"/>
      <c r="AR87" s="454">
        <v>3</v>
      </c>
      <c r="AS87" s="45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I87" s="174"/>
      <c r="BJ87" s="174"/>
      <c r="BK87" s="174"/>
    </row>
    <row r="88" spans="5:63" s="25" customFormat="1" ht="18" customHeight="1">
      <c r="E88" s="180">
        <v>9</v>
      </c>
      <c r="F88" s="377" t="s">
        <v>227</v>
      </c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6"/>
      <c r="S88" s="251">
        <v>6</v>
      </c>
      <c r="T88" s="252"/>
      <c r="U88" s="252"/>
      <c r="V88" s="460">
        <v>4.5</v>
      </c>
      <c r="W88" s="455"/>
      <c r="X88" s="460">
        <f>V88*36</f>
        <v>162</v>
      </c>
      <c r="Y88" s="455"/>
      <c r="Z88" s="265"/>
      <c r="AA88" s="264"/>
      <c r="AB88" s="450"/>
      <c r="AC88" s="451"/>
      <c r="AD88" s="450"/>
      <c r="AE88" s="451"/>
      <c r="AF88" s="223"/>
      <c r="AG88" s="247"/>
      <c r="AH88" s="511">
        <v>162</v>
      </c>
      <c r="AI88" s="455"/>
      <c r="AJ88" s="226"/>
      <c r="AK88" s="224"/>
      <c r="AL88" s="450">
        <v>6</v>
      </c>
      <c r="AM88" s="451"/>
      <c r="AN88" s="223"/>
      <c r="AO88" s="224"/>
      <c r="AP88" s="223"/>
      <c r="AQ88" s="247"/>
      <c r="AR88" s="454"/>
      <c r="AS88" s="455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I88" s="174"/>
      <c r="BJ88" s="174"/>
      <c r="BK88" s="174"/>
    </row>
    <row r="89" spans="5:63" s="236" customFormat="1" ht="18" customHeight="1">
      <c r="E89" s="180">
        <v>11</v>
      </c>
      <c r="F89" s="603" t="s">
        <v>185</v>
      </c>
      <c r="G89" s="604"/>
      <c r="H89" s="604"/>
      <c r="I89" s="604"/>
      <c r="J89" s="604"/>
      <c r="K89" s="604"/>
      <c r="L89" s="604"/>
      <c r="M89" s="604"/>
      <c r="N89" s="604"/>
      <c r="O89" s="604"/>
      <c r="P89" s="604"/>
      <c r="Q89" s="604"/>
      <c r="R89" s="605"/>
      <c r="S89" s="606">
        <v>6</v>
      </c>
      <c r="T89" s="607"/>
      <c r="U89" s="607"/>
      <c r="V89" s="609">
        <v>4</v>
      </c>
      <c r="W89" s="612"/>
      <c r="X89" s="613">
        <f t="shared" si="19"/>
        <v>144</v>
      </c>
      <c r="Y89" s="612"/>
      <c r="Z89" s="600">
        <f t="shared" si="20"/>
        <v>54</v>
      </c>
      <c r="AA89" s="602"/>
      <c r="AB89" s="598">
        <v>54</v>
      </c>
      <c r="AC89" s="602"/>
      <c r="AD89" s="598"/>
      <c r="AE89" s="602"/>
      <c r="AF89" s="598"/>
      <c r="AG89" s="599"/>
      <c r="AH89" s="598">
        <f t="shared" si="21"/>
        <v>90</v>
      </c>
      <c r="AI89" s="601"/>
      <c r="AJ89" s="600">
        <v>6</v>
      </c>
      <c r="AK89" s="602"/>
      <c r="AL89" s="598"/>
      <c r="AM89" s="602"/>
      <c r="AN89" s="598"/>
      <c r="AO89" s="602"/>
      <c r="AP89" s="598"/>
      <c r="AQ89" s="599"/>
      <c r="AR89" s="600">
        <v>3</v>
      </c>
      <c r="AS89" s="601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I89" s="238"/>
      <c r="BJ89" s="238"/>
      <c r="BK89" s="238"/>
    </row>
    <row r="90" spans="6:45" ht="23.25">
      <c r="F90" s="230" t="s">
        <v>200</v>
      </c>
      <c r="V90" s="464">
        <f>SUM(V79:W89)</f>
        <v>36</v>
      </c>
      <c r="W90" s="465"/>
      <c r="AR90" s="464">
        <f>SUM(AR79:AS89)</f>
        <v>29.6</v>
      </c>
      <c r="AS90" s="465"/>
    </row>
    <row r="91" spans="5:49" s="236" customFormat="1" ht="18" customHeight="1" thickBot="1">
      <c r="E91" s="237">
        <v>11</v>
      </c>
      <c r="F91" s="603" t="s">
        <v>189</v>
      </c>
      <c r="G91" s="604"/>
      <c r="H91" s="604"/>
      <c r="I91" s="604"/>
      <c r="J91" s="604"/>
      <c r="K91" s="604"/>
      <c r="L91" s="604"/>
      <c r="M91" s="604"/>
      <c r="N91" s="604"/>
      <c r="O91" s="604"/>
      <c r="P91" s="604"/>
      <c r="Q91" s="604"/>
      <c r="R91" s="605"/>
      <c r="S91" s="606">
        <v>6</v>
      </c>
      <c r="T91" s="607"/>
      <c r="U91" s="608"/>
      <c r="V91" s="609">
        <v>3</v>
      </c>
      <c r="W91" s="610"/>
      <c r="X91" s="611">
        <f>V91*36</f>
        <v>108</v>
      </c>
      <c r="Y91" s="612"/>
      <c r="Z91" s="600">
        <f>AB91+AD91+AF91</f>
        <v>36</v>
      </c>
      <c r="AA91" s="602"/>
      <c r="AB91" s="598">
        <v>36</v>
      </c>
      <c r="AC91" s="602"/>
      <c r="AD91" s="598"/>
      <c r="AE91" s="602"/>
      <c r="AF91" s="598"/>
      <c r="AG91" s="599"/>
      <c r="AH91" s="598">
        <f>X91-Z91</f>
        <v>72</v>
      </c>
      <c r="AI91" s="601"/>
      <c r="AJ91" s="600">
        <v>6</v>
      </c>
      <c r="AK91" s="602"/>
      <c r="AL91" s="598"/>
      <c r="AM91" s="602"/>
      <c r="AN91" s="598"/>
      <c r="AO91" s="602"/>
      <c r="AP91" s="598"/>
      <c r="AQ91" s="599"/>
      <c r="AR91" s="600">
        <v>2</v>
      </c>
      <c r="AS91" s="601"/>
      <c r="AU91" s="238"/>
      <c r="AV91" s="238"/>
      <c r="AW91" s="238"/>
    </row>
    <row r="92" spans="5:49" s="185" customFormat="1" ht="18" customHeight="1" thickBot="1" thickTop="1">
      <c r="E92" s="228"/>
      <c r="F92" s="520" t="s">
        <v>75</v>
      </c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2"/>
      <c r="V92" s="523">
        <f>SUM(V79:V88,V91)</f>
        <v>35</v>
      </c>
      <c r="W92" s="524"/>
      <c r="X92" s="523">
        <f>SUM(X84:X91)</f>
        <v>882</v>
      </c>
      <c r="Y92" s="524"/>
      <c r="Z92" s="523">
        <f>SUM(Z84:Z91)</f>
        <v>324</v>
      </c>
      <c r="AA92" s="524"/>
      <c r="AB92" s="523">
        <f>SUM(AB84:AB91)</f>
        <v>234</v>
      </c>
      <c r="AC92" s="524"/>
      <c r="AD92" s="523">
        <f>SUM(AD84:AD91)</f>
        <v>36</v>
      </c>
      <c r="AE92" s="524"/>
      <c r="AF92" s="523">
        <f>SUM(AF84:AF91)</f>
        <v>54</v>
      </c>
      <c r="AG92" s="524"/>
      <c r="AH92" s="523">
        <f>SUM(AH84:AH91)</f>
        <v>558</v>
      </c>
      <c r="AI92" s="524"/>
      <c r="AJ92" s="542"/>
      <c r="AK92" s="543"/>
      <c r="AL92" s="544"/>
      <c r="AM92" s="543"/>
      <c r="AN92" s="544"/>
      <c r="AO92" s="543"/>
      <c r="AP92" s="544"/>
      <c r="AQ92" s="597"/>
      <c r="AR92" s="523">
        <f>SUM(AR79:AR88,AR91)</f>
        <v>28.6</v>
      </c>
      <c r="AS92" s="524"/>
      <c r="AU92" s="186"/>
      <c r="AV92" s="186"/>
      <c r="AW92" s="186"/>
    </row>
    <row r="93" spans="22:23" ht="18.75" customHeight="1" hidden="1" thickTop="1">
      <c r="V93" s="595"/>
      <c r="W93" s="595"/>
    </row>
    <row r="94" spans="22:23" ht="21" thickTop="1">
      <c r="V94" s="596"/>
      <c r="W94" s="596"/>
    </row>
    <row r="95" spans="5:7" ht="12.75">
      <c r="E95" s="477" t="s">
        <v>201</v>
      </c>
      <c r="F95" s="477"/>
      <c r="G95" s="477"/>
    </row>
    <row r="96" spans="5:7" ht="12.75">
      <c r="E96" s="477"/>
      <c r="F96" s="477"/>
      <c r="G96" s="477"/>
    </row>
    <row r="97" ht="13.5" thickBot="1"/>
    <row r="98" spans="5:64" s="235" customFormat="1" ht="24" customHeight="1" thickTop="1">
      <c r="E98" s="227">
        <f aca="true" t="shared" si="23" ref="E98:E108">SUM(E97+1)</f>
        <v>1</v>
      </c>
      <c r="F98" s="407" t="s">
        <v>133</v>
      </c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9"/>
      <c r="S98" s="384">
        <v>7</v>
      </c>
      <c r="T98" s="383"/>
      <c r="U98" s="382"/>
      <c r="V98" s="381">
        <v>2</v>
      </c>
      <c r="W98" s="380"/>
      <c r="X98" s="378">
        <f>V98*36</f>
        <v>72</v>
      </c>
      <c r="Y98" s="380"/>
      <c r="Z98" s="389">
        <f>AB98+AD98+AF98</f>
        <v>36</v>
      </c>
      <c r="AA98" s="390"/>
      <c r="AB98" s="393"/>
      <c r="AC98" s="390"/>
      <c r="AD98" s="393">
        <v>36</v>
      </c>
      <c r="AE98" s="390"/>
      <c r="AF98" s="393"/>
      <c r="AG98" s="396"/>
      <c r="AH98" s="393">
        <f>X98-Z98</f>
        <v>36</v>
      </c>
      <c r="AI98" s="456"/>
      <c r="AJ98" s="389"/>
      <c r="AK98" s="390"/>
      <c r="AL98" s="393" t="s">
        <v>135</v>
      </c>
      <c r="AM98" s="390"/>
      <c r="AN98" s="393"/>
      <c r="AO98" s="390"/>
      <c r="AP98" s="393"/>
      <c r="AQ98" s="456"/>
      <c r="AR98" s="389">
        <v>2</v>
      </c>
      <c r="AS98" s="456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5:45" s="221" customFormat="1" ht="18" customHeight="1">
      <c r="E99" s="220">
        <f t="shared" si="23"/>
        <v>2</v>
      </c>
      <c r="F99" s="585" t="s">
        <v>169</v>
      </c>
      <c r="G99" s="586"/>
      <c r="H99" s="586"/>
      <c r="I99" s="586"/>
      <c r="J99" s="586"/>
      <c r="K99" s="586"/>
      <c r="L99" s="586"/>
      <c r="M99" s="586"/>
      <c r="N99" s="586"/>
      <c r="O99" s="586"/>
      <c r="P99" s="586"/>
      <c r="Q99" s="586"/>
      <c r="R99" s="587"/>
      <c r="S99" s="588">
        <v>7</v>
      </c>
      <c r="T99" s="589"/>
      <c r="U99" s="590"/>
      <c r="V99" s="591">
        <v>4</v>
      </c>
      <c r="W99" s="592"/>
      <c r="X99" s="593">
        <f>V99*36</f>
        <v>144</v>
      </c>
      <c r="Y99" s="592"/>
      <c r="Z99" s="478">
        <f>AB99+AD99+AF99</f>
        <v>54</v>
      </c>
      <c r="AA99" s="479"/>
      <c r="AB99" s="581">
        <v>36</v>
      </c>
      <c r="AC99" s="584"/>
      <c r="AD99" s="581">
        <v>18</v>
      </c>
      <c r="AE99" s="584"/>
      <c r="AF99" s="581"/>
      <c r="AG99" s="594"/>
      <c r="AH99" s="482">
        <f>X99-Z99</f>
        <v>90</v>
      </c>
      <c r="AI99" s="483"/>
      <c r="AJ99" s="583">
        <v>7</v>
      </c>
      <c r="AK99" s="584"/>
      <c r="AL99" s="581"/>
      <c r="AM99" s="584"/>
      <c r="AN99" s="581"/>
      <c r="AO99" s="584"/>
      <c r="AP99" s="581"/>
      <c r="AQ99" s="582"/>
      <c r="AR99" s="583">
        <v>3</v>
      </c>
      <c r="AS99" s="582"/>
    </row>
    <row r="100" spans="5:45" s="25" customFormat="1" ht="18.75" customHeight="1">
      <c r="E100" s="180"/>
      <c r="F100" s="377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6"/>
      <c r="S100" s="473"/>
      <c r="T100" s="562"/>
      <c r="U100" s="563"/>
      <c r="V100" s="460"/>
      <c r="W100" s="455"/>
      <c r="X100" s="373"/>
      <c r="Y100" s="374"/>
      <c r="Z100" s="478"/>
      <c r="AA100" s="479"/>
      <c r="AB100" s="450"/>
      <c r="AC100" s="451"/>
      <c r="AD100" s="450"/>
      <c r="AE100" s="451"/>
      <c r="AF100" s="450"/>
      <c r="AG100" s="451"/>
      <c r="AH100" s="482"/>
      <c r="AI100" s="483"/>
      <c r="AJ100" s="454"/>
      <c r="AK100" s="561"/>
      <c r="AL100" s="450"/>
      <c r="AM100" s="451"/>
      <c r="AN100" s="450"/>
      <c r="AO100" s="463"/>
      <c r="AP100" s="450"/>
      <c r="AQ100" s="457"/>
      <c r="AR100" s="454"/>
      <c r="AS100" s="457"/>
    </row>
    <row r="101" spans="5:45" s="25" customFormat="1" ht="18" customHeight="1">
      <c r="E101" s="180">
        <f t="shared" si="23"/>
        <v>1</v>
      </c>
      <c r="F101" s="377" t="s">
        <v>174</v>
      </c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6"/>
      <c r="S101" s="473">
        <v>7</v>
      </c>
      <c r="T101" s="562"/>
      <c r="U101" s="563"/>
      <c r="V101" s="460">
        <v>4</v>
      </c>
      <c r="W101" s="455"/>
      <c r="X101" s="373">
        <f>V101*36</f>
        <v>144</v>
      </c>
      <c r="Y101" s="374"/>
      <c r="Z101" s="478">
        <f>AB101+AD101+AF101</f>
        <v>54</v>
      </c>
      <c r="AA101" s="479"/>
      <c r="AB101" s="450">
        <v>36</v>
      </c>
      <c r="AC101" s="451"/>
      <c r="AD101" s="450">
        <v>18</v>
      </c>
      <c r="AE101" s="451"/>
      <c r="AF101" s="450"/>
      <c r="AG101" s="451"/>
      <c r="AH101" s="482">
        <f>X101-Z101</f>
        <v>90</v>
      </c>
      <c r="AI101" s="483"/>
      <c r="AJ101" s="454">
        <v>7</v>
      </c>
      <c r="AK101" s="561"/>
      <c r="AL101" s="450">
        <v>8</v>
      </c>
      <c r="AM101" s="451"/>
      <c r="AN101" s="450"/>
      <c r="AO101" s="463"/>
      <c r="AP101" s="450"/>
      <c r="AQ101" s="457"/>
      <c r="AR101" s="454">
        <v>3</v>
      </c>
      <c r="AS101" s="457"/>
    </row>
    <row r="102" spans="5:45" s="25" customFormat="1" ht="18" customHeight="1">
      <c r="E102" s="180">
        <f t="shared" si="23"/>
        <v>2</v>
      </c>
      <c r="F102" s="377" t="s">
        <v>177</v>
      </c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2"/>
      <c r="S102" s="473">
        <v>7</v>
      </c>
      <c r="T102" s="474"/>
      <c r="U102" s="510"/>
      <c r="V102" s="460">
        <v>3</v>
      </c>
      <c r="W102" s="455"/>
      <c r="X102" s="373">
        <f aca="true" t="shared" si="24" ref="X102:X108">V102*36</f>
        <v>108</v>
      </c>
      <c r="Y102" s="374"/>
      <c r="Z102" s="478">
        <f aca="true" t="shared" si="25" ref="Z102:Z108">AB102+AD102+AF102</f>
        <v>54</v>
      </c>
      <c r="AA102" s="479"/>
      <c r="AB102" s="450">
        <v>36</v>
      </c>
      <c r="AC102" s="463"/>
      <c r="AD102" s="450"/>
      <c r="AE102" s="463"/>
      <c r="AF102" s="450">
        <v>18</v>
      </c>
      <c r="AG102" s="470"/>
      <c r="AH102" s="482">
        <f aca="true" t="shared" si="26" ref="AH102:AH108">X102-Z102</f>
        <v>54</v>
      </c>
      <c r="AI102" s="483"/>
      <c r="AJ102" s="454"/>
      <c r="AK102" s="463"/>
      <c r="AL102" s="450">
        <v>7</v>
      </c>
      <c r="AM102" s="463"/>
      <c r="AN102" s="450"/>
      <c r="AO102" s="463"/>
      <c r="AP102" s="450"/>
      <c r="AQ102" s="457"/>
      <c r="AR102" s="454">
        <v>3</v>
      </c>
      <c r="AS102" s="457"/>
    </row>
    <row r="103" spans="5:46" s="25" customFormat="1" ht="18" customHeight="1">
      <c r="E103" s="180">
        <f t="shared" si="23"/>
        <v>3</v>
      </c>
      <c r="F103" s="377" t="s">
        <v>182</v>
      </c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2"/>
      <c r="S103" s="473">
        <v>7</v>
      </c>
      <c r="T103" s="474"/>
      <c r="U103" s="510"/>
      <c r="V103" s="460">
        <v>3</v>
      </c>
      <c r="W103" s="374"/>
      <c r="X103" s="373">
        <f t="shared" si="24"/>
        <v>108</v>
      </c>
      <c r="Y103" s="374"/>
      <c r="Z103" s="507">
        <f t="shared" si="25"/>
        <v>54</v>
      </c>
      <c r="AA103" s="508"/>
      <c r="AB103" s="450">
        <v>36</v>
      </c>
      <c r="AC103" s="463"/>
      <c r="AD103" s="450">
        <v>18</v>
      </c>
      <c r="AE103" s="463"/>
      <c r="AF103" s="450"/>
      <c r="AG103" s="470"/>
      <c r="AH103" s="511">
        <f t="shared" si="26"/>
        <v>54</v>
      </c>
      <c r="AI103" s="512"/>
      <c r="AJ103" s="454"/>
      <c r="AK103" s="463"/>
      <c r="AL103" s="450">
        <v>7</v>
      </c>
      <c r="AM103" s="463"/>
      <c r="AN103" s="450"/>
      <c r="AO103" s="463"/>
      <c r="AP103" s="450"/>
      <c r="AQ103" s="457"/>
      <c r="AR103" s="454">
        <v>3</v>
      </c>
      <c r="AS103" s="457"/>
      <c r="AT103" s="174"/>
    </row>
    <row r="104" spans="5:46" s="25" customFormat="1" ht="28.5" customHeight="1">
      <c r="E104" s="180">
        <f t="shared" si="23"/>
        <v>4</v>
      </c>
      <c r="F104" s="377" t="s">
        <v>192</v>
      </c>
      <c r="G104" s="559"/>
      <c r="H104" s="559"/>
      <c r="I104" s="559"/>
      <c r="J104" s="559"/>
      <c r="K104" s="559"/>
      <c r="L104" s="559"/>
      <c r="M104" s="559"/>
      <c r="N104" s="559"/>
      <c r="O104" s="559"/>
      <c r="P104" s="559"/>
      <c r="Q104" s="559"/>
      <c r="R104" s="560"/>
      <c r="S104" s="473">
        <v>7</v>
      </c>
      <c r="T104" s="474"/>
      <c r="U104" s="510"/>
      <c r="V104" s="460">
        <v>3</v>
      </c>
      <c r="W104" s="374"/>
      <c r="X104" s="373">
        <f t="shared" si="24"/>
        <v>108</v>
      </c>
      <c r="Y104" s="374"/>
      <c r="Z104" s="507">
        <f t="shared" si="25"/>
        <v>54</v>
      </c>
      <c r="AA104" s="508"/>
      <c r="AB104" s="450">
        <v>36</v>
      </c>
      <c r="AC104" s="463"/>
      <c r="AD104" s="450">
        <v>18</v>
      </c>
      <c r="AE104" s="463"/>
      <c r="AF104" s="450"/>
      <c r="AG104" s="463"/>
      <c r="AH104" s="511">
        <f t="shared" si="26"/>
        <v>54</v>
      </c>
      <c r="AI104" s="512"/>
      <c r="AJ104" s="454"/>
      <c r="AK104" s="463"/>
      <c r="AL104" s="450">
        <v>7</v>
      </c>
      <c r="AM104" s="463"/>
      <c r="AN104" s="450"/>
      <c r="AO104" s="463"/>
      <c r="AP104" s="450"/>
      <c r="AQ104" s="457"/>
      <c r="AR104" s="454">
        <v>3</v>
      </c>
      <c r="AS104" s="457"/>
      <c r="AT104" s="174"/>
    </row>
    <row r="105" spans="5:46" s="25" customFormat="1" ht="33" customHeight="1">
      <c r="E105" s="180">
        <f t="shared" si="23"/>
        <v>5</v>
      </c>
      <c r="F105" s="377" t="s">
        <v>193</v>
      </c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2"/>
      <c r="S105" s="473">
        <v>7</v>
      </c>
      <c r="T105" s="474"/>
      <c r="U105" s="510"/>
      <c r="V105" s="460">
        <v>2</v>
      </c>
      <c r="W105" s="374"/>
      <c r="X105" s="373">
        <f t="shared" si="24"/>
        <v>72</v>
      </c>
      <c r="Y105" s="374"/>
      <c r="Z105" s="507">
        <f t="shared" si="25"/>
        <v>36</v>
      </c>
      <c r="AA105" s="508"/>
      <c r="AB105" s="450"/>
      <c r="AC105" s="463"/>
      <c r="AD105" s="450"/>
      <c r="AE105" s="463"/>
      <c r="AF105" s="450">
        <v>36</v>
      </c>
      <c r="AG105" s="470"/>
      <c r="AH105" s="511">
        <f t="shared" si="26"/>
        <v>36</v>
      </c>
      <c r="AI105" s="512"/>
      <c r="AJ105" s="454"/>
      <c r="AK105" s="463"/>
      <c r="AL105" s="450">
        <v>7</v>
      </c>
      <c r="AM105" s="463"/>
      <c r="AN105" s="450"/>
      <c r="AO105" s="463"/>
      <c r="AP105" s="450"/>
      <c r="AQ105" s="457"/>
      <c r="AR105" s="454"/>
      <c r="AS105" s="457"/>
      <c r="AT105" s="174"/>
    </row>
    <row r="106" spans="5:46" s="231" customFormat="1" ht="18" customHeight="1">
      <c r="E106" s="180">
        <f>SUM(E104+1)</f>
        <v>5</v>
      </c>
      <c r="F106" s="549" t="s">
        <v>184</v>
      </c>
      <c r="G106" s="570"/>
      <c r="H106" s="570"/>
      <c r="I106" s="570"/>
      <c r="J106" s="570"/>
      <c r="K106" s="570"/>
      <c r="L106" s="570"/>
      <c r="M106" s="570"/>
      <c r="N106" s="570"/>
      <c r="O106" s="570"/>
      <c r="P106" s="570"/>
      <c r="Q106" s="570"/>
      <c r="R106" s="571"/>
      <c r="S106" s="578">
        <v>7</v>
      </c>
      <c r="T106" s="579"/>
      <c r="U106" s="580"/>
      <c r="V106" s="555">
        <v>4</v>
      </c>
      <c r="W106" s="556"/>
      <c r="X106" s="557">
        <f t="shared" si="24"/>
        <v>144</v>
      </c>
      <c r="Y106" s="556"/>
      <c r="Z106" s="572">
        <f t="shared" si="25"/>
        <v>72</v>
      </c>
      <c r="AA106" s="573"/>
      <c r="AB106" s="515">
        <v>36</v>
      </c>
      <c r="AC106" s="518"/>
      <c r="AD106" s="515"/>
      <c r="AE106" s="518"/>
      <c r="AF106" s="515">
        <v>36</v>
      </c>
      <c r="AG106" s="558"/>
      <c r="AH106" s="574">
        <f t="shared" si="26"/>
        <v>72</v>
      </c>
      <c r="AI106" s="575"/>
      <c r="AJ106" s="517"/>
      <c r="AK106" s="518"/>
      <c r="AL106" s="515">
        <v>7</v>
      </c>
      <c r="AM106" s="518"/>
      <c r="AN106" s="515"/>
      <c r="AO106" s="518"/>
      <c r="AP106" s="515"/>
      <c r="AQ106" s="516"/>
      <c r="AR106" s="517">
        <v>4</v>
      </c>
      <c r="AS106" s="516"/>
      <c r="AT106" s="233"/>
    </row>
    <row r="107" spans="5:63" s="231" customFormat="1" ht="18" customHeight="1">
      <c r="E107" s="180">
        <f t="shared" si="23"/>
        <v>6</v>
      </c>
      <c r="F107" s="549" t="s">
        <v>186</v>
      </c>
      <c r="G107" s="550"/>
      <c r="H107" s="550"/>
      <c r="I107" s="550"/>
      <c r="J107" s="550"/>
      <c r="K107" s="550"/>
      <c r="L107" s="550"/>
      <c r="M107" s="550"/>
      <c r="N107" s="550"/>
      <c r="O107" s="550"/>
      <c r="P107" s="550"/>
      <c r="Q107" s="550"/>
      <c r="R107" s="551"/>
      <c r="S107" s="552">
        <v>7</v>
      </c>
      <c r="T107" s="553"/>
      <c r="U107" s="554"/>
      <c r="V107" s="555">
        <v>3.5</v>
      </c>
      <c r="W107" s="556"/>
      <c r="X107" s="557">
        <f t="shared" si="24"/>
        <v>126</v>
      </c>
      <c r="Y107" s="556"/>
      <c r="Z107" s="572">
        <f t="shared" si="25"/>
        <v>48</v>
      </c>
      <c r="AA107" s="573"/>
      <c r="AB107" s="515">
        <v>48</v>
      </c>
      <c r="AC107" s="518"/>
      <c r="AD107" s="515"/>
      <c r="AE107" s="518"/>
      <c r="AF107" s="515"/>
      <c r="AG107" s="558"/>
      <c r="AH107" s="574">
        <f t="shared" si="26"/>
        <v>78</v>
      </c>
      <c r="AI107" s="575"/>
      <c r="AJ107" s="517">
        <v>7</v>
      </c>
      <c r="AK107" s="518"/>
      <c r="AL107" s="515"/>
      <c r="AM107" s="518"/>
      <c r="AN107" s="515"/>
      <c r="AO107" s="518"/>
      <c r="AP107" s="515"/>
      <c r="AQ107" s="516"/>
      <c r="AR107" s="517">
        <v>2.5</v>
      </c>
      <c r="AS107" s="516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I107" s="233"/>
      <c r="BJ107" s="233"/>
      <c r="BK107" s="233"/>
    </row>
    <row r="108" spans="5:63" s="231" customFormat="1" ht="18" customHeight="1" thickBot="1">
      <c r="E108" s="180">
        <f t="shared" si="23"/>
        <v>7</v>
      </c>
      <c r="F108" s="549" t="s">
        <v>187</v>
      </c>
      <c r="G108" s="550"/>
      <c r="H108" s="550"/>
      <c r="I108" s="550"/>
      <c r="J108" s="550"/>
      <c r="K108" s="550"/>
      <c r="L108" s="550"/>
      <c r="M108" s="550"/>
      <c r="N108" s="550"/>
      <c r="O108" s="550"/>
      <c r="P108" s="550"/>
      <c r="Q108" s="550"/>
      <c r="R108" s="551"/>
      <c r="S108" s="552">
        <v>7</v>
      </c>
      <c r="T108" s="553"/>
      <c r="U108" s="554"/>
      <c r="V108" s="576">
        <v>2</v>
      </c>
      <c r="W108" s="577"/>
      <c r="X108" s="557">
        <f t="shared" si="24"/>
        <v>72</v>
      </c>
      <c r="Y108" s="556"/>
      <c r="Z108" s="572">
        <f t="shared" si="25"/>
        <v>36</v>
      </c>
      <c r="AA108" s="573"/>
      <c r="AB108" s="515">
        <v>36</v>
      </c>
      <c r="AC108" s="518"/>
      <c r="AD108" s="515"/>
      <c r="AE108" s="518"/>
      <c r="AF108" s="515"/>
      <c r="AG108" s="558"/>
      <c r="AH108" s="515">
        <f t="shared" si="26"/>
        <v>36</v>
      </c>
      <c r="AI108" s="516"/>
      <c r="AJ108" s="517">
        <v>8</v>
      </c>
      <c r="AK108" s="518"/>
      <c r="AL108" s="515">
        <v>7</v>
      </c>
      <c r="AM108" s="518"/>
      <c r="AN108" s="515"/>
      <c r="AO108" s="518"/>
      <c r="AP108" s="515"/>
      <c r="AQ108" s="516"/>
      <c r="AR108" s="566">
        <v>2</v>
      </c>
      <c r="AS108" s="567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I108" s="233"/>
      <c r="BJ108" s="233"/>
      <c r="BK108" s="233"/>
    </row>
    <row r="109" spans="5:63" s="185" customFormat="1" ht="18" customHeight="1" thickBot="1" thickTop="1">
      <c r="E109" s="228"/>
      <c r="F109" s="520" t="s">
        <v>75</v>
      </c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2"/>
      <c r="V109" s="523">
        <f>SUM(V98:V106)</f>
        <v>25</v>
      </c>
      <c r="W109" s="524"/>
      <c r="X109" s="523">
        <f>SUM(X101:X108)</f>
        <v>882</v>
      </c>
      <c r="Y109" s="524"/>
      <c r="Z109" s="523">
        <f>SUM(Z101:Z108)</f>
        <v>408</v>
      </c>
      <c r="AA109" s="524"/>
      <c r="AB109" s="523">
        <f>SUM(AB101:AB108)</f>
        <v>264</v>
      </c>
      <c r="AC109" s="524"/>
      <c r="AD109" s="523">
        <f>SUM(AD101:AD108)</f>
        <v>54</v>
      </c>
      <c r="AE109" s="524"/>
      <c r="AF109" s="523">
        <f>SUM(AF101:AF108)</f>
        <v>90</v>
      </c>
      <c r="AG109" s="524"/>
      <c r="AH109" s="523">
        <f>SUM(AH101:AH108)</f>
        <v>474</v>
      </c>
      <c r="AI109" s="524"/>
      <c r="AJ109" s="542"/>
      <c r="AK109" s="543"/>
      <c r="AL109" s="544"/>
      <c r="AM109" s="543"/>
      <c r="AN109" s="544"/>
      <c r="AO109" s="543"/>
      <c r="AP109" s="544"/>
      <c r="AQ109" s="545"/>
      <c r="AR109" s="523">
        <f>SUM(AR101:AR108)</f>
        <v>20.5</v>
      </c>
      <c r="AS109" s="546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I109" s="186"/>
      <c r="BJ109" s="186"/>
      <c r="BK109" s="186"/>
    </row>
    <row r="110" ht="13.5" thickTop="1"/>
    <row r="111" ht="21" thickBot="1">
      <c r="F111" s="234" t="s">
        <v>200</v>
      </c>
    </row>
    <row r="112" spans="5:49" s="231" customFormat="1" ht="18" customHeight="1" thickTop="1">
      <c r="E112" s="232">
        <v>8</v>
      </c>
      <c r="F112" s="549" t="s">
        <v>190</v>
      </c>
      <c r="G112" s="570"/>
      <c r="H112" s="570"/>
      <c r="I112" s="570"/>
      <c r="J112" s="570"/>
      <c r="K112" s="570"/>
      <c r="L112" s="570"/>
      <c r="M112" s="570"/>
      <c r="N112" s="570"/>
      <c r="O112" s="570"/>
      <c r="P112" s="570"/>
      <c r="Q112" s="570"/>
      <c r="R112" s="571"/>
      <c r="S112" s="552">
        <v>7</v>
      </c>
      <c r="T112" s="553"/>
      <c r="U112" s="554"/>
      <c r="V112" s="555">
        <v>3.5</v>
      </c>
      <c r="W112" s="556"/>
      <c r="X112" s="557">
        <f>V112*36</f>
        <v>126</v>
      </c>
      <c r="Y112" s="556"/>
      <c r="Z112" s="572">
        <f>AB112+AD112+AF112</f>
        <v>54</v>
      </c>
      <c r="AA112" s="573"/>
      <c r="AB112" s="515">
        <v>36</v>
      </c>
      <c r="AC112" s="518"/>
      <c r="AD112" s="515"/>
      <c r="AE112" s="518"/>
      <c r="AF112" s="515">
        <v>18</v>
      </c>
      <c r="AG112" s="558"/>
      <c r="AH112" s="574">
        <f>X112-Z112</f>
        <v>72</v>
      </c>
      <c r="AI112" s="575"/>
      <c r="AJ112" s="517"/>
      <c r="AK112" s="518"/>
      <c r="AL112" s="515">
        <v>7</v>
      </c>
      <c r="AM112" s="518"/>
      <c r="AN112" s="515"/>
      <c r="AO112" s="518"/>
      <c r="AP112" s="515"/>
      <c r="AQ112" s="516"/>
      <c r="AR112" s="568"/>
      <c r="AS112" s="569"/>
      <c r="AU112" s="233"/>
      <c r="AV112" s="233"/>
      <c r="AW112" s="233"/>
    </row>
    <row r="113" spans="5:49" s="231" customFormat="1" ht="18" customHeight="1" thickBot="1">
      <c r="E113" s="232">
        <v>9</v>
      </c>
      <c r="F113" s="549" t="s">
        <v>191</v>
      </c>
      <c r="G113" s="570"/>
      <c r="H113" s="570"/>
      <c r="I113" s="570"/>
      <c r="J113" s="570"/>
      <c r="K113" s="570"/>
      <c r="L113" s="570"/>
      <c r="M113" s="570"/>
      <c r="N113" s="570"/>
      <c r="O113" s="570"/>
      <c r="P113" s="570"/>
      <c r="Q113" s="570"/>
      <c r="R113" s="571"/>
      <c r="S113" s="552">
        <v>7</v>
      </c>
      <c r="T113" s="553"/>
      <c r="U113" s="554"/>
      <c r="V113" s="555">
        <v>6</v>
      </c>
      <c r="W113" s="556"/>
      <c r="X113" s="557">
        <f>V113*36</f>
        <v>216</v>
      </c>
      <c r="Y113" s="556"/>
      <c r="Z113" s="572">
        <f>AB113+AD113+AF113</f>
        <v>72</v>
      </c>
      <c r="AA113" s="573"/>
      <c r="AB113" s="515">
        <v>36</v>
      </c>
      <c r="AC113" s="518"/>
      <c r="AD113" s="515">
        <v>36</v>
      </c>
      <c r="AE113" s="518"/>
      <c r="AF113" s="515"/>
      <c r="AG113" s="558"/>
      <c r="AH113" s="574">
        <f>X113-Z113</f>
        <v>144</v>
      </c>
      <c r="AI113" s="575"/>
      <c r="AJ113" s="517">
        <v>7</v>
      </c>
      <c r="AK113" s="518"/>
      <c r="AL113" s="515"/>
      <c r="AM113" s="518"/>
      <c r="AN113" s="515"/>
      <c r="AO113" s="518"/>
      <c r="AP113" s="515">
        <v>7</v>
      </c>
      <c r="AQ113" s="516"/>
      <c r="AR113" s="566"/>
      <c r="AS113" s="567"/>
      <c r="AU113" s="233"/>
      <c r="AV113" s="233"/>
      <c r="AW113" s="233"/>
    </row>
    <row r="114" ht="13.5" thickTop="1"/>
    <row r="115" spans="5:7" ht="12.75">
      <c r="E115" s="477" t="s">
        <v>203</v>
      </c>
      <c r="F115" s="477"/>
      <c r="G115" s="477"/>
    </row>
    <row r="116" spans="5:7" ht="12.75">
      <c r="E116" s="477"/>
      <c r="F116" s="477"/>
      <c r="G116" s="477"/>
    </row>
    <row r="118" ht="13.5" thickBot="1"/>
    <row r="119" spans="5:49" s="25" customFormat="1" ht="18" customHeight="1" thickTop="1">
      <c r="E119" s="227">
        <f aca="true" t="shared" si="27" ref="E119:E128">SUM(E118+1)</f>
        <v>1</v>
      </c>
      <c r="F119" s="407" t="s">
        <v>143</v>
      </c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9"/>
      <c r="S119" s="384">
        <v>8</v>
      </c>
      <c r="T119" s="383"/>
      <c r="U119" s="382"/>
      <c r="V119" s="381">
        <v>2</v>
      </c>
      <c r="W119" s="380"/>
      <c r="X119" s="378">
        <f aca="true" t="shared" si="28" ref="X119:X128">V119*36</f>
        <v>72</v>
      </c>
      <c r="Y119" s="380"/>
      <c r="Z119" s="389">
        <f aca="true" t="shared" si="29" ref="Z119:Z128">AB119+AD119+AF119</f>
        <v>36</v>
      </c>
      <c r="AA119" s="390"/>
      <c r="AB119" s="393">
        <v>18</v>
      </c>
      <c r="AC119" s="390"/>
      <c r="AD119" s="393">
        <v>18</v>
      </c>
      <c r="AE119" s="390"/>
      <c r="AF119" s="393"/>
      <c r="AG119" s="396"/>
      <c r="AH119" s="393">
        <f aca="true" t="shared" si="30" ref="AH119:AH128">X119-Z119</f>
        <v>36</v>
      </c>
      <c r="AI119" s="456"/>
      <c r="AJ119" s="389"/>
      <c r="AK119" s="390"/>
      <c r="AL119" s="393">
        <v>8</v>
      </c>
      <c r="AM119" s="390"/>
      <c r="AN119" s="393"/>
      <c r="AO119" s="390"/>
      <c r="AP119" s="393"/>
      <c r="AQ119" s="456"/>
      <c r="AR119" s="564">
        <v>4</v>
      </c>
      <c r="AS119" s="565"/>
      <c r="AU119" s="174"/>
      <c r="AV119" s="174"/>
      <c r="AW119" s="174"/>
    </row>
    <row r="120" spans="5:49" s="25" customFormat="1" ht="18" customHeight="1">
      <c r="E120" s="180">
        <f>SUM(E118+1)</f>
        <v>1</v>
      </c>
      <c r="F120" s="377" t="s">
        <v>224</v>
      </c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6"/>
      <c r="S120" s="473">
        <v>8</v>
      </c>
      <c r="T120" s="562"/>
      <c r="U120" s="563"/>
      <c r="V120" s="460">
        <v>1.5</v>
      </c>
      <c r="W120" s="455"/>
      <c r="X120" s="373">
        <f>V120*36</f>
        <v>54</v>
      </c>
      <c r="Y120" s="374"/>
      <c r="Z120" s="478">
        <f>AB120+AD120+AF120</f>
        <v>36</v>
      </c>
      <c r="AA120" s="479"/>
      <c r="AB120" s="450">
        <v>26</v>
      </c>
      <c r="AC120" s="451"/>
      <c r="AD120" s="450">
        <v>10</v>
      </c>
      <c r="AE120" s="451"/>
      <c r="AF120" s="450"/>
      <c r="AG120" s="451"/>
      <c r="AH120" s="482">
        <f>X120-Z120</f>
        <v>18</v>
      </c>
      <c r="AI120" s="483"/>
      <c r="AJ120" s="454">
        <v>7</v>
      </c>
      <c r="AK120" s="561"/>
      <c r="AL120" s="450">
        <v>8</v>
      </c>
      <c r="AM120" s="451"/>
      <c r="AN120" s="450"/>
      <c r="AO120" s="463"/>
      <c r="AP120" s="450"/>
      <c r="AQ120" s="457"/>
      <c r="AR120" s="454">
        <v>1.6</v>
      </c>
      <c r="AS120" s="457"/>
      <c r="AU120" s="174"/>
      <c r="AV120" s="174"/>
      <c r="AW120" s="174"/>
    </row>
    <row r="121" spans="5:49" s="25" customFormat="1" ht="18" customHeight="1">
      <c r="E121" s="180">
        <f>SUM(E119+1)</f>
        <v>2</v>
      </c>
      <c r="F121" s="377" t="s">
        <v>174</v>
      </c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6"/>
      <c r="S121" s="473">
        <v>8</v>
      </c>
      <c r="T121" s="562"/>
      <c r="U121" s="563"/>
      <c r="V121" s="460">
        <v>3</v>
      </c>
      <c r="W121" s="455"/>
      <c r="X121" s="373">
        <f t="shared" si="28"/>
        <v>108</v>
      </c>
      <c r="Y121" s="374"/>
      <c r="Z121" s="478">
        <f t="shared" si="29"/>
        <v>54</v>
      </c>
      <c r="AA121" s="479"/>
      <c r="AB121" s="450">
        <v>36</v>
      </c>
      <c r="AC121" s="451"/>
      <c r="AD121" s="450">
        <v>18</v>
      </c>
      <c r="AE121" s="451"/>
      <c r="AF121" s="450"/>
      <c r="AG121" s="451"/>
      <c r="AH121" s="482">
        <f t="shared" si="30"/>
        <v>54</v>
      </c>
      <c r="AI121" s="483"/>
      <c r="AJ121" s="454">
        <v>7</v>
      </c>
      <c r="AK121" s="561"/>
      <c r="AL121" s="450">
        <v>8</v>
      </c>
      <c r="AM121" s="451"/>
      <c r="AN121" s="450"/>
      <c r="AO121" s="463"/>
      <c r="AP121" s="450"/>
      <c r="AQ121" s="457"/>
      <c r="AR121" s="454">
        <v>6</v>
      </c>
      <c r="AS121" s="457"/>
      <c r="AU121" s="174"/>
      <c r="AV121" s="174"/>
      <c r="AW121" s="174"/>
    </row>
    <row r="122" spans="5:63" s="25" customFormat="1" ht="17.25" customHeight="1">
      <c r="E122" s="180">
        <f t="shared" si="27"/>
        <v>3</v>
      </c>
      <c r="F122" s="377" t="s">
        <v>175</v>
      </c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6"/>
      <c r="S122" s="473">
        <v>8</v>
      </c>
      <c r="T122" s="562"/>
      <c r="U122" s="563"/>
      <c r="V122" s="460">
        <v>2</v>
      </c>
      <c r="W122" s="455"/>
      <c r="X122" s="373">
        <f t="shared" si="28"/>
        <v>72</v>
      </c>
      <c r="Y122" s="374"/>
      <c r="Z122" s="478">
        <f t="shared" si="29"/>
        <v>36</v>
      </c>
      <c r="AA122" s="479"/>
      <c r="AB122" s="450">
        <v>36</v>
      </c>
      <c r="AC122" s="451"/>
      <c r="AD122" s="450"/>
      <c r="AE122" s="451"/>
      <c r="AF122" s="450"/>
      <c r="AG122" s="451"/>
      <c r="AH122" s="482">
        <f t="shared" si="30"/>
        <v>36</v>
      </c>
      <c r="AI122" s="483"/>
      <c r="AJ122" s="454"/>
      <c r="AK122" s="561"/>
      <c r="AL122" s="450">
        <v>8</v>
      </c>
      <c r="AM122" s="451"/>
      <c r="AN122" s="450"/>
      <c r="AO122" s="463"/>
      <c r="AP122" s="450"/>
      <c r="AQ122" s="457"/>
      <c r="AR122" s="454">
        <v>4</v>
      </c>
      <c r="AS122" s="457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I122" s="174"/>
      <c r="BJ122" s="174"/>
      <c r="BK122" s="174"/>
    </row>
    <row r="123" spans="5:63" s="25" customFormat="1" ht="18" customHeight="1">
      <c r="E123" s="180">
        <f t="shared" si="27"/>
        <v>4</v>
      </c>
      <c r="F123" s="377" t="s">
        <v>183</v>
      </c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  <c r="Q123" s="471"/>
      <c r="R123" s="472"/>
      <c r="S123" s="473">
        <v>8</v>
      </c>
      <c r="T123" s="474"/>
      <c r="U123" s="510"/>
      <c r="V123" s="460">
        <v>4</v>
      </c>
      <c r="W123" s="374"/>
      <c r="X123" s="373">
        <f t="shared" si="28"/>
        <v>144</v>
      </c>
      <c r="Y123" s="374"/>
      <c r="Z123" s="507">
        <f t="shared" si="29"/>
        <v>72</v>
      </c>
      <c r="AA123" s="508"/>
      <c r="AB123" s="450">
        <v>36</v>
      </c>
      <c r="AC123" s="463"/>
      <c r="AD123" s="450">
        <v>36</v>
      </c>
      <c r="AE123" s="463"/>
      <c r="AF123" s="450"/>
      <c r="AG123" s="470"/>
      <c r="AH123" s="511">
        <f t="shared" si="30"/>
        <v>72</v>
      </c>
      <c r="AI123" s="512"/>
      <c r="AJ123" s="454"/>
      <c r="AK123" s="463"/>
      <c r="AL123" s="450">
        <v>8</v>
      </c>
      <c r="AM123" s="463"/>
      <c r="AN123" s="450"/>
      <c r="AO123" s="463"/>
      <c r="AP123" s="450"/>
      <c r="AQ123" s="457"/>
      <c r="AR123" s="454">
        <v>4</v>
      </c>
      <c r="AS123" s="457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I123" s="174"/>
      <c r="BJ123" s="174"/>
      <c r="BK123" s="174"/>
    </row>
    <row r="124" spans="5:49" s="25" customFormat="1" ht="18" customHeight="1">
      <c r="E124" s="180">
        <f t="shared" si="27"/>
        <v>5</v>
      </c>
      <c r="F124" s="377" t="s">
        <v>225</v>
      </c>
      <c r="G124" s="559"/>
      <c r="H124" s="559"/>
      <c r="I124" s="559"/>
      <c r="J124" s="559"/>
      <c r="K124" s="559"/>
      <c r="L124" s="559"/>
      <c r="M124" s="559"/>
      <c r="N124" s="559"/>
      <c r="O124" s="559"/>
      <c r="P124" s="559"/>
      <c r="Q124" s="559"/>
      <c r="R124" s="560"/>
      <c r="S124" s="473">
        <v>8</v>
      </c>
      <c r="T124" s="474"/>
      <c r="U124" s="510"/>
      <c r="V124" s="460">
        <v>2</v>
      </c>
      <c r="W124" s="374"/>
      <c r="X124" s="373">
        <f t="shared" si="28"/>
        <v>72</v>
      </c>
      <c r="Y124" s="374"/>
      <c r="Z124" s="507">
        <f t="shared" si="29"/>
        <v>36</v>
      </c>
      <c r="AA124" s="508"/>
      <c r="AB124" s="450">
        <v>36</v>
      </c>
      <c r="AC124" s="463"/>
      <c r="AD124" s="450"/>
      <c r="AE124" s="463"/>
      <c r="AF124" s="450"/>
      <c r="AG124" s="463"/>
      <c r="AH124" s="511">
        <f t="shared" si="30"/>
        <v>36</v>
      </c>
      <c r="AI124" s="512"/>
      <c r="AJ124" s="454"/>
      <c r="AK124" s="463"/>
      <c r="AL124" s="450">
        <v>8</v>
      </c>
      <c r="AM124" s="463"/>
      <c r="AN124" s="450"/>
      <c r="AO124" s="463"/>
      <c r="AP124" s="450"/>
      <c r="AQ124" s="457"/>
      <c r="AR124" s="454">
        <v>2</v>
      </c>
      <c r="AS124" s="457"/>
      <c r="AU124" s="174"/>
      <c r="AV124" s="174"/>
      <c r="AW124" s="174"/>
    </row>
    <row r="125" spans="5:49" s="25" customFormat="1" ht="30.75" customHeight="1">
      <c r="E125" s="180">
        <f>E124+1</f>
        <v>6</v>
      </c>
      <c r="F125" s="377" t="s">
        <v>170</v>
      </c>
      <c r="G125" s="471"/>
      <c r="H125" s="471"/>
      <c r="I125" s="471"/>
      <c r="J125" s="471"/>
      <c r="K125" s="471"/>
      <c r="L125" s="471"/>
      <c r="M125" s="471"/>
      <c r="N125" s="471"/>
      <c r="O125" s="471"/>
      <c r="P125" s="471"/>
      <c r="Q125" s="471"/>
      <c r="R125" s="472"/>
      <c r="S125" s="473">
        <v>6</v>
      </c>
      <c r="T125" s="474"/>
      <c r="U125" s="474"/>
      <c r="V125" s="460">
        <v>3</v>
      </c>
      <c r="W125" s="374"/>
      <c r="X125" s="373">
        <f t="shared" si="28"/>
        <v>108</v>
      </c>
      <c r="Y125" s="374"/>
      <c r="Z125" s="468">
        <f t="shared" si="29"/>
        <v>54</v>
      </c>
      <c r="AA125" s="469"/>
      <c r="AB125" s="450">
        <v>36</v>
      </c>
      <c r="AC125" s="463"/>
      <c r="AD125" s="450">
        <v>18</v>
      </c>
      <c r="AE125" s="463"/>
      <c r="AF125" s="450"/>
      <c r="AG125" s="470"/>
      <c r="AH125" s="466">
        <f t="shared" si="30"/>
        <v>54</v>
      </c>
      <c r="AI125" s="467"/>
      <c r="AJ125" s="454"/>
      <c r="AK125" s="463"/>
      <c r="AL125" s="450">
        <v>6</v>
      </c>
      <c r="AM125" s="463"/>
      <c r="AN125" s="450"/>
      <c r="AO125" s="463"/>
      <c r="AP125" s="450"/>
      <c r="AQ125" s="470"/>
      <c r="AR125" s="454">
        <v>4</v>
      </c>
      <c r="AS125" s="457"/>
      <c r="AU125" s="174"/>
      <c r="AV125" s="174"/>
      <c r="AW125" s="174"/>
    </row>
    <row r="126" spans="5:63" s="231" customFormat="1" ht="18" customHeight="1">
      <c r="E126" s="232">
        <f>SUM(E124+1)</f>
        <v>6</v>
      </c>
      <c r="F126" s="549" t="s">
        <v>187</v>
      </c>
      <c r="G126" s="550"/>
      <c r="H126" s="550"/>
      <c r="I126" s="550"/>
      <c r="J126" s="550"/>
      <c r="K126" s="550"/>
      <c r="L126" s="550"/>
      <c r="M126" s="550"/>
      <c r="N126" s="550"/>
      <c r="O126" s="550"/>
      <c r="P126" s="550"/>
      <c r="Q126" s="550"/>
      <c r="R126" s="551"/>
      <c r="S126" s="552">
        <v>8</v>
      </c>
      <c r="T126" s="553"/>
      <c r="U126" s="554"/>
      <c r="V126" s="555">
        <v>2</v>
      </c>
      <c r="W126" s="556"/>
      <c r="X126" s="557">
        <f t="shared" si="28"/>
        <v>72</v>
      </c>
      <c r="Y126" s="556"/>
      <c r="Z126" s="517">
        <f t="shared" si="29"/>
        <v>18</v>
      </c>
      <c r="AA126" s="518"/>
      <c r="AB126" s="515">
        <v>18</v>
      </c>
      <c r="AC126" s="518"/>
      <c r="AD126" s="515"/>
      <c r="AE126" s="518"/>
      <c r="AF126" s="515"/>
      <c r="AG126" s="558"/>
      <c r="AH126" s="515">
        <f t="shared" si="30"/>
        <v>54</v>
      </c>
      <c r="AI126" s="516"/>
      <c r="AJ126" s="517">
        <v>8</v>
      </c>
      <c r="AK126" s="518"/>
      <c r="AL126" s="515">
        <v>7</v>
      </c>
      <c r="AM126" s="518"/>
      <c r="AN126" s="515"/>
      <c r="AO126" s="518"/>
      <c r="AP126" s="515"/>
      <c r="AQ126" s="516"/>
      <c r="AR126" s="517">
        <v>2</v>
      </c>
      <c r="AS126" s="51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I126" s="233"/>
      <c r="BJ126" s="233"/>
      <c r="BK126" s="233"/>
    </row>
    <row r="127" spans="5:63" s="25" customFormat="1" ht="18" customHeight="1">
      <c r="E127" s="180">
        <f t="shared" si="27"/>
        <v>7</v>
      </c>
      <c r="F127" s="377" t="s">
        <v>157</v>
      </c>
      <c r="G127" s="471"/>
      <c r="H127" s="471"/>
      <c r="I127" s="471"/>
      <c r="J127" s="471"/>
      <c r="K127" s="471"/>
      <c r="L127" s="471"/>
      <c r="M127" s="471"/>
      <c r="N127" s="471"/>
      <c r="O127" s="471"/>
      <c r="P127" s="471"/>
      <c r="Q127" s="471"/>
      <c r="R127" s="472"/>
      <c r="S127" s="473">
        <v>8</v>
      </c>
      <c r="T127" s="474"/>
      <c r="U127" s="510"/>
      <c r="V127" s="460">
        <v>6</v>
      </c>
      <c r="W127" s="374"/>
      <c r="X127" s="373">
        <f t="shared" si="28"/>
        <v>216</v>
      </c>
      <c r="Y127" s="374"/>
      <c r="Z127" s="478">
        <f t="shared" si="29"/>
        <v>0</v>
      </c>
      <c r="AA127" s="479"/>
      <c r="AB127" s="450"/>
      <c r="AC127" s="463"/>
      <c r="AD127" s="450"/>
      <c r="AE127" s="463"/>
      <c r="AF127" s="450"/>
      <c r="AG127" s="470"/>
      <c r="AH127" s="482">
        <f t="shared" si="30"/>
        <v>216</v>
      </c>
      <c r="AI127" s="483"/>
      <c r="AJ127" s="454"/>
      <c r="AK127" s="463"/>
      <c r="AL127" s="450"/>
      <c r="AM127" s="463"/>
      <c r="AN127" s="450"/>
      <c r="AO127" s="463"/>
      <c r="AP127" s="450"/>
      <c r="AQ127" s="457"/>
      <c r="AR127" s="454"/>
      <c r="AS127" s="45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I127" s="174"/>
      <c r="BJ127" s="174"/>
      <c r="BK127" s="174"/>
    </row>
    <row r="128" spans="5:63" s="25" customFormat="1" ht="18" customHeight="1" thickBot="1">
      <c r="E128" s="180">
        <f t="shared" si="27"/>
        <v>8</v>
      </c>
      <c r="F128" s="377" t="s">
        <v>158</v>
      </c>
      <c r="G128" s="471"/>
      <c r="H128" s="471"/>
      <c r="I128" s="471"/>
      <c r="J128" s="471"/>
      <c r="K128" s="471"/>
      <c r="L128" s="471"/>
      <c r="M128" s="471"/>
      <c r="N128" s="471"/>
      <c r="O128" s="471"/>
      <c r="P128" s="471"/>
      <c r="Q128" s="471"/>
      <c r="R128" s="472"/>
      <c r="S128" s="473">
        <v>8</v>
      </c>
      <c r="T128" s="474"/>
      <c r="U128" s="510"/>
      <c r="V128" s="547">
        <v>9</v>
      </c>
      <c r="W128" s="548"/>
      <c r="X128" s="373">
        <f t="shared" si="28"/>
        <v>324</v>
      </c>
      <c r="Y128" s="374"/>
      <c r="Z128" s="478">
        <f t="shared" si="29"/>
        <v>0</v>
      </c>
      <c r="AA128" s="479"/>
      <c r="AB128" s="450"/>
      <c r="AC128" s="463"/>
      <c r="AD128" s="450"/>
      <c r="AE128" s="463"/>
      <c r="AF128" s="450"/>
      <c r="AG128" s="470"/>
      <c r="AH128" s="482">
        <f t="shared" si="30"/>
        <v>324</v>
      </c>
      <c r="AI128" s="483"/>
      <c r="AJ128" s="454"/>
      <c r="AK128" s="463"/>
      <c r="AL128" s="450"/>
      <c r="AM128" s="463"/>
      <c r="AN128" s="450"/>
      <c r="AO128" s="463"/>
      <c r="AP128" s="450"/>
      <c r="AQ128" s="457"/>
      <c r="AR128" s="540"/>
      <c r="AS128" s="541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I128" s="174"/>
      <c r="BJ128" s="174"/>
      <c r="BK128" s="174"/>
    </row>
    <row r="129" spans="5:63" s="185" customFormat="1" ht="18" customHeight="1" thickBot="1" thickTop="1">
      <c r="E129" s="228"/>
      <c r="F129" s="520" t="s">
        <v>75</v>
      </c>
      <c r="G129" s="521"/>
      <c r="H129" s="521"/>
      <c r="I129" s="521"/>
      <c r="J129" s="521"/>
      <c r="K129" s="521"/>
      <c r="L129" s="521"/>
      <c r="M129" s="521"/>
      <c r="N129" s="521"/>
      <c r="O129" s="521"/>
      <c r="P129" s="521"/>
      <c r="Q129" s="521"/>
      <c r="R129" s="521"/>
      <c r="S129" s="521"/>
      <c r="T129" s="521"/>
      <c r="U129" s="522"/>
      <c r="V129" s="523">
        <f>SUM(V119:V128)</f>
        <v>34.5</v>
      </c>
      <c r="W129" s="524"/>
      <c r="X129" s="523">
        <f>SUM(X121:X128)</f>
        <v>1116</v>
      </c>
      <c r="Y129" s="524"/>
      <c r="Z129" s="523">
        <f>SUM(Z121:Z128)</f>
        <v>270</v>
      </c>
      <c r="AA129" s="524"/>
      <c r="AB129" s="523">
        <f>SUM(AB121:AB128)</f>
        <v>198</v>
      </c>
      <c r="AC129" s="524"/>
      <c r="AD129" s="523">
        <f>SUM(AD121:AD128)</f>
        <v>72</v>
      </c>
      <c r="AE129" s="524"/>
      <c r="AF129" s="523">
        <f>SUM(AF121:AF128)</f>
        <v>0</v>
      </c>
      <c r="AG129" s="524"/>
      <c r="AH129" s="523">
        <f>SUM(AH121:AH128)</f>
        <v>846</v>
      </c>
      <c r="AI129" s="524"/>
      <c r="AJ129" s="542"/>
      <c r="AK129" s="543"/>
      <c r="AL129" s="544"/>
      <c r="AM129" s="543"/>
      <c r="AN129" s="544"/>
      <c r="AO129" s="543"/>
      <c r="AP129" s="544"/>
      <c r="AQ129" s="545"/>
      <c r="AR129" s="523">
        <f>SUM(AR121:AR128)</f>
        <v>22</v>
      </c>
      <c r="AS129" s="546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I129" s="186"/>
      <c r="BJ129" s="186"/>
      <c r="BK129" s="186"/>
    </row>
    <row r="130" spans="6:45" ht="21" thickTop="1">
      <c r="F130" s="519" t="s">
        <v>200</v>
      </c>
      <c r="G130" s="519"/>
      <c r="AR130" s="239"/>
      <c r="AS130" s="239"/>
    </row>
    <row r="131" spans="44:45" ht="13.5" thickBot="1">
      <c r="AR131" s="240"/>
      <c r="AS131" s="240"/>
    </row>
    <row r="132" spans="5:63" s="231" customFormat="1" ht="18" customHeight="1" thickBot="1" thickTop="1">
      <c r="E132" s="242">
        <v>6</v>
      </c>
      <c r="F132" s="530" t="s">
        <v>188</v>
      </c>
      <c r="G132" s="531"/>
      <c r="H132" s="531"/>
      <c r="I132" s="531"/>
      <c r="J132" s="531"/>
      <c r="K132" s="531"/>
      <c r="L132" s="531"/>
      <c r="M132" s="531"/>
      <c r="N132" s="531"/>
      <c r="O132" s="531"/>
      <c r="P132" s="531"/>
      <c r="Q132" s="531"/>
      <c r="R132" s="532"/>
      <c r="S132" s="533">
        <v>8</v>
      </c>
      <c r="T132" s="534"/>
      <c r="U132" s="535"/>
      <c r="V132" s="536">
        <v>3.5</v>
      </c>
      <c r="W132" s="537"/>
      <c r="X132" s="538">
        <f>V132*36</f>
        <v>126</v>
      </c>
      <c r="Y132" s="539"/>
      <c r="Z132" s="527">
        <f>AB132+AD132+AF132</f>
        <v>45</v>
      </c>
      <c r="AA132" s="528"/>
      <c r="AB132" s="525">
        <v>36</v>
      </c>
      <c r="AC132" s="528"/>
      <c r="AD132" s="525">
        <v>9</v>
      </c>
      <c r="AE132" s="528"/>
      <c r="AF132" s="525"/>
      <c r="AG132" s="529"/>
      <c r="AH132" s="525">
        <f>X132-Z132</f>
        <v>81</v>
      </c>
      <c r="AI132" s="526"/>
      <c r="AJ132" s="527">
        <v>8</v>
      </c>
      <c r="AK132" s="528"/>
      <c r="AL132" s="525"/>
      <c r="AM132" s="528"/>
      <c r="AN132" s="525"/>
      <c r="AO132" s="528"/>
      <c r="AP132" s="525"/>
      <c r="AQ132" s="526"/>
      <c r="AR132" s="527">
        <v>5</v>
      </c>
      <c r="AS132" s="526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I132" s="233"/>
      <c r="BJ132" s="233"/>
      <c r="BK132" s="233"/>
    </row>
    <row r="133" ht="13.5" thickTop="1"/>
    <row r="137" spans="5:22" ht="20.25">
      <c r="E137" s="234" t="s">
        <v>204</v>
      </c>
      <c r="F137" s="243"/>
      <c r="G137" s="243"/>
      <c r="H137" s="244" t="s">
        <v>205</v>
      </c>
      <c r="I137" s="243"/>
      <c r="J137" s="243"/>
      <c r="K137" s="243"/>
      <c r="L137" s="243"/>
      <c r="M137" s="243"/>
      <c r="N137" s="243"/>
      <c r="O137" s="243"/>
      <c r="P137" s="243"/>
      <c r="Q137" s="243"/>
      <c r="R137" s="244" t="s">
        <v>207</v>
      </c>
      <c r="S137" s="244"/>
      <c r="T137" s="243"/>
      <c r="U137" s="243"/>
      <c r="V137" s="243"/>
    </row>
    <row r="138" spans="5:22" ht="12.75"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</row>
    <row r="139" spans="5:22" ht="12.75"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</row>
    <row r="140" spans="5:22" ht="20.25">
      <c r="E140" s="234" t="s">
        <v>204</v>
      </c>
      <c r="F140" s="243"/>
      <c r="G140" s="243"/>
      <c r="H140" s="244" t="s">
        <v>206</v>
      </c>
      <c r="I140" s="243"/>
      <c r="J140" s="243"/>
      <c r="K140" s="243"/>
      <c r="L140" s="243"/>
      <c r="M140" s="243"/>
      <c r="N140" s="243"/>
      <c r="O140" s="243"/>
      <c r="P140" s="243"/>
      <c r="Q140" s="243"/>
      <c r="R140" s="244" t="s">
        <v>208</v>
      </c>
      <c r="S140" s="244"/>
      <c r="T140" s="243"/>
      <c r="U140" s="243"/>
      <c r="V140" s="243"/>
    </row>
  </sheetData>
  <mergeCells count="1226">
    <mergeCell ref="AR51:AS51"/>
    <mergeCell ref="Z51:AA51"/>
    <mergeCell ref="AB51:AC51"/>
    <mergeCell ref="AD51:AE51"/>
    <mergeCell ref="AF51:AG51"/>
    <mergeCell ref="F51:R51"/>
    <mergeCell ref="S51:U51"/>
    <mergeCell ref="V51:W51"/>
    <mergeCell ref="X51:Y51"/>
    <mergeCell ref="AF1:AR1"/>
    <mergeCell ref="S3:AF3"/>
    <mergeCell ref="AR88:AS88"/>
    <mergeCell ref="AH88:AI88"/>
    <mergeCell ref="AN52:AO52"/>
    <mergeCell ref="AD88:AE88"/>
    <mergeCell ref="AL88:AM88"/>
    <mergeCell ref="V53:W53"/>
    <mergeCell ref="AJ50:AK50"/>
    <mergeCell ref="AL50:AM50"/>
    <mergeCell ref="F88:R88"/>
    <mergeCell ref="V88:W88"/>
    <mergeCell ref="X88:Y88"/>
    <mergeCell ref="AB88:AC88"/>
    <mergeCell ref="AN50:AO50"/>
    <mergeCell ref="AD52:AE52"/>
    <mergeCell ref="AH50:AI50"/>
    <mergeCell ref="AP50:AQ50"/>
    <mergeCell ref="AP52:AQ52"/>
    <mergeCell ref="AH51:AI51"/>
    <mergeCell ref="AJ51:AK51"/>
    <mergeCell ref="AL51:AM51"/>
    <mergeCell ref="AN51:AO51"/>
    <mergeCell ref="AP51:AQ51"/>
    <mergeCell ref="AB53:AC53"/>
    <mergeCell ref="X53:Y53"/>
    <mergeCell ref="AR53:AS53"/>
    <mergeCell ref="AL53:AM53"/>
    <mergeCell ref="AD53:AE53"/>
    <mergeCell ref="AR50:AS50"/>
    <mergeCell ref="Z52:AA52"/>
    <mergeCell ref="AB52:AC52"/>
    <mergeCell ref="AH25:AI25"/>
    <mergeCell ref="AR26:AS26"/>
    <mergeCell ref="AB27:AC27"/>
    <mergeCell ref="AD27:AE27"/>
    <mergeCell ref="AH26:AI26"/>
    <mergeCell ref="AJ26:AK26"/>
    <mergeCell ref="AP26:AQ26"/>
    <mergeCell ref="X25:Y25"/>
    <mergeCell ref="AL25:AM25"/>
    <mergeCell ref="E46:G47"/>
    <mergeCell ref="Z26:AA26"/>
    <mergeCell ref="AB26:AC26"/>
    <mergeCell ref="AD26:AE26"/>
    <mergeCell ref="AJ28:AK28"/>
    <mergeCell ref="AL28:AM28"/>
    <mergeCell ref="AH27:AI27"/>
    <mergeCell ref="F27:R27"/>
    <mergeCell ref="F8:R8"/>
    <mergeCell ref="S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L10:AM10"/>
    <mergeCell ref="AP9:AQ9"/>
    <mergeCell ref="F12:R12"/>
    <mergeCell ref="S12:U12"/>
    <mergeCell ref="V12:W12"/>
    <mergeCell ref="AJ12:AK12"/>
    <mergeCell ref="X12:Y12"/>
    <mergeCell ref="Z12:AA12"/>
    <mergeCell ref="AB12:AC12"/>
    <mergeCell ref="AD12:AE12"/>
    <mergeCell ref="AL12:AM12"/>
    <mergeCell ref="AN12:AO12"/>
    <mergeCell ref="AP12:AQ12"/>
    <mergeCell ref="AR12:AS12"/>
    <mergeCell ref="AR13:AS13"/>
    <mergeCell ref="AH13:AI13"/>
    <mergeCell ref="F13:R13"/>
    <mergeCell ref="S13:U13"/>
    <mergeCell ref="V13:W13"/>
    <mergeCell ref="X13:Y13"/>
    <mergeCell ref="AP13:AQ13"/>
    <mergeCell ref="AJ13:AK13"/>
    <mergeCell ref="AL13:AM13"/>
    <mergeCell ref="F14:R14"/>
    <mergeCell ref="S14:U14"/>
    <mergeCell ref="V14:W14"/>
    <mergeCell ref="X14:Y14"/>
    <mergeCell ref="AD14:AE14"/>
    <mergeCell ref="AF13:AG13"/>
    <mergeCell ref="Z13:AA13"/>
    <mergeCell ref="AB13:AC13"/>
    <mergeCell ref="AD13:AE13"/>
    <mergeCell ref="AF14:AG14"/>
    <mergeCell ref="AJ14:AK14"/>
    <mergeCell ref="AL14:AM14"/>
    <mergeCell ref="AN13:AO13"/>
    <mergeCell ref="X16:Y16"/>
    <mergeCell ref="Z16:AA16"/>
    <mergeCell ref="AB16:AC16"/>
    <mergeCell ref="AD16:AE16"/>
    <mergeCell ref="AN14:AO14"/>
    <mergeCell ref="Z14:AA14"/>
    <mergeCell ref="AB14:AC14"/>
    <mergeCell ref="AP14:AQ14"/>
    <mergeCell ref="AR14:AS14"/>
    <mergeCell ref="AR16:AS16"/>
    <mergeCell ref="AP16:AQ16"/>
    <mergeCell ref="AP15:AQ15"/>
    <mergeCell ref="AR15:AS15"/>
    <mergeCell ref="AD17:AE17"/>
    <mergeCell ref="AF17:AG17"/>
    <mergeCell ref="AF16:AG16"/>
    <mergeCell ref="F17:U17"/>
    <mergeCell ref="V17:W17"/>
    <mergeCell ref="X17:Y17"/>
    <mergeCell ref="Z17:AA17"/>
    <mergeCell ref="F16:R16"/>
    <mergeCell ref="S16:U16"/>
    <mergeCell ref="V16:W16"/>
    <mergeCell ref="AR17:AS17"/>
    <mergeCell ref="F15:R15"/>
    <mergeCell ref="S15:U15"/>
    <mergeCell ref="V15:W15"/>
    <mergeCell ref="X15:Y15"/>
    <mergeCell ref="Z15:AA15"/>
    <mergeCell ref="AB15:AC15"/>
    <mergeCell ref="AD15:AE15"/>
    <mergeCell ref="AF15:AG15"/>
    <mergeCell ref="AB17:AC17"/>
    <mergeCell ref="AH17:AI17"/>
    <mergeCell ref="AJ15:AK15"/>
    <mergeCell ref="AL15:AM15"/>
    <mergeCell ref="AN15:AO15"/>
    <mergeCell ref="AN16:AO16"/>
    <mergeCell ref="AJ16:AK16"/>
    <mergeCell ref="AH16:AI16"/>
    <mergeCell ref="AL16:AM16"/>
    <mergeCell ref="AP17:AQ17"/>
    <mergeCell ref="AJ17:AK17"/>
    <mergeCell ref="AL17:AM17"/>
    <mergeCell ref="AN17:AO17"/>
    <mergeCell ref="AD20:AE20"/>
    <mergeCell ref="E18:S18"/>
    <mergeCell ref="F20:R20"/>
    <mergeCell ref="S20:U20"/>
    <mergeCell ref="V20:W20"/>
    <mergeCell ref="AR20:AS20"/>
    <mergeCell ref="F23:R23"/>
    <mergeCell ref="S23:U23"/>
    <mergeCell ref="V23:W23"/>
    <mergeCell ref="X23:Y23"/>
    <mergeCell ref="Z23:AA23"/>
    <mergeCell ref="AB23:AC23"/>
    <mergeCell ref="AD23:AE23"/>
    <mergeCell ref="AF20:AG20"/>
    <mergeCell ref="AH20:AI20"/>
    <mergeCell ref="AJ23:AK23"/>
    <mergeCell ref="AL23:AM23"/>
    <mergeCell ref="AN20:AO20"/>
    <mergeCell ref="AP20:AQ20"/>
    <mergeCell ref="AJ20:AK20"/>
    <mergeCell ref="AL20:AM20"/>
    <mergeCell ref="AJ22:AK22"/>
    <mergeCell ref="AL22:AM22"/>
    <mergeCell ref="AN22:AO22"/>
    <mergeCell ref="AP22:AQ22"/>
    <mergeCell ref="AF23:AG23"/>
    <mergeCell ref="Z25:AA25"/>
    <mergeCell ref="F26:R26"/>
    <mergeCell ref="S26:U26"/>
    <mergeCell ref="V26:W26"/>
    <mergeCell ref="X26:Y26"/>
    <mergeCell ref="AF26:AG26"/>
    <mergeCell ref="AF24:AG24"/>
    <mergeCell ref="V25:W25"/>
    <mergeCell ref="AB25:AC25"/>
    <mergeCell ref="S27:U27"/>
    <mergeCell ref="V27:W27"/>
    <mergeCell ref="X27:Y27"/>
    <mergeCell ref="Z27:AA27"/>
    <mergeCell ref="AL26:AM26"/>
    <mergeCell ref="AN26:AO26"/>
    <mergeCell ref="AP27:AQ27"/>
    <mergeCell ref="AJ27:AK27"/>
    <mergeCell ref="AL27:AM27"/>
    <mergeCell ref="AF27:AG27"/>
    <mergeCell ref="AR27:AS27"/>
    <mergeCell ref="AN27:AO27"/>
    <mergeCell ref="F28:R28"/>
    <mergeCell ref="S28:U28"/>
    <mergeCell ref="V28:W28"/>
    <mergeCell ref="X28:Y28"/>
    <mergeCell ref="Z28:AA28"/>
    <mergeCell ref="AB28:AC28"/>
    <mergeCell ref="AD28:AE28"/>
    <mergeCell ref="AP28:AQ28"/>
    <mergeCell ref="AN28:AO28"/>
    <mergeCell ref="AF28:AG28"/>
    <mergeCell ref="AH28:AI28"/>
    <mergeCell ref="AP29:AQ29"/>
    <mergeCell ref="AR28:AS28"/>
    <mergeCell ref="F29:R29"/>
    <mergeCell ref="S29:U29"/>
    <mergeCell ref="V29:W29"/>
    <mergeCell ref="X29:Y29"/>
    <mergeCell ref="Z29:AA29"/>
    <mergeCell ref="AB29:AC29"/>
    <mergeCell ref="AD29:AE29"/>
    <mergeCell ref="AF29:AG29"/>
    <mergeCell ref="Z30:AA30"/>
    <mergeCell ref="AJ29:AK29"/>
    <mergeCell ref="AL29:AM29"/>
    <mergeCell ref="AN29:AO29"/>
    <mergeCell ref="AH29:AI29"/>
    <mergeCell ref="AH30:AI30"/>
    <mergeCell ref="AJ30:AK30"/>
    <mergeCell ref="AB36:AC36"/>
    <mergeCell ref="AD36:AE36"/>
    <mergeCell ref="AF36:AG36"/>
    <mergeCell ref="AB30:AC30"/>
    <mergeCell ref="AD30:AE30"/>
    <mergeCell ref="AF30:AG30"/>
    <mergeCell ref="F30:U30"/>
    <mergeCell ref="V30:W30"/>
    <mergeCell ref="X30:Y30"/>
    <mergeCell ref="AL36:AM36"/>
    <mergeCell ref="AJ36:AK36"/>
    <mergeCell ref="AH36:AI36"/>
    <mergeCell ref="S36:U36"/>
    <mergeCell ref="V36:W36"/>
    <mergeCell ref="X36:Y36"/>
    <mergeCell ref="Z36:AA36"/>
    <mergeCell ref="AN36:AO36"/>
    <mergeCell ref="AR30:AS30"/>
    <mergeCell ref="AL30:AM30"/>
    <mergeCell ref="AN30:AO30"/>
    <mergeCell ref="AP30:AQ30"/>
    <mergeCell ref="AP36:AQ36"/>
    <mergeCell ref="F37:R37"/>
    <mergeCell ref="S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F38:R38"/>
    <mergeCell ref="S38:U38"/>
    <mergeCell ref="V38:W38"/>
    <mergeCell ref="X38:Y38"/>
    <mergeCell ref="Z38:AA38"/>
    <mergeCell ref="AB38:AC38"/>
    <mergeCell ref="AD38:AE38"/>
    <mergeCell ref="AF38:AG38"/>
    <mergeCell ref="AH38:AI38"/>
    <mergeCell ref="AL38:AM38"/>
    <mergeCell ref="AN38:AO38"/>
    <mergeCell ref="AP38:AQ38"/>
    <mergeCell ref="F55:R55"/>
    <mergeCell ref="S55:U55"/>
    <mergeCell ref="V55:W55"/>
    <mergeCell ref="X55:Y55"/>
    <mergeCell ref="Z55:AA55"/>
    <mergeCell ref="AB55:AC55"/>
    <mergeCell ref="AD55:AE55"/>
    <mergeCell ref="AR38:AS38"/>
    <mergeCell ref="Z40:AA40"/>
    <mergeCell ref="AB40:AC40"/>
    <mergeCell ref="AD40:AE40"/>
    <mergeCell ref="AF40:AG40"/>
    <mergeCell ref="AH40:AI40"/>
    <mergeCell ref="AJ40:AK40"/>
    <mergeCell ref="F40:R40"/>
    <mergeCell ref="S40:U40"/>
    <mergeCell ref="V40:W40"/>
    <mergeCell ref="X40:Y40"/>
    <mergeCell ref="AL40:AM40"/>
    <mergeCell ref="AN40:AO40"/>
    <mergeCell ref="AP40:AQ40"/>
    <mergeCell ref="AR40:AS40"/>
    <mergeCell ref="F41:R41"/>
    <mergeCell ref="S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F42:R42"/>
    <mergeCell ref="S42:U42"/>
    <mergeCell ref="V42:W42"/>
    <mergeCell ref="X42:Y42"/>
    <mergeCell ref="Z42:AA42"/>
    <mergeCell ref="AB42:AC42"/>
    <mergeCell ref="AD42:AE42"/>
    <mergeCell ref="AF42:AG42"/>
    <mergeCell ref="AP42:AQ42"/>
    <mergeCell ref="AR42:AS42"/>
    <mergeCell ref="AR36:AS36"/>
    <mergeCell ref="AH43:AI43"/>
    <mergeCell ref="AJ43:AK43"/>
    <mergeCell ref="AH42:AI42"/>
    <mergeCell ref="AJ42:AK42"/>
    <mergeCell ref="AL42:AM42"/>
    <mergeCell ref="AN42:AO42"/>
    <mergeCell ref="AP43:AQ43"/>
    <mergeCell ref="AR43:AS43"/>
    <mergeCell ref="AL43:AM43"/>
    <mergeCell ref="F43:U43"/>
    <mergeCell ref="V43:W43"/>
    <mergeCell ref="X43:Y43"/>
    <mergeCell ref="Z43:AA43"/>
    <mergeCell ref="AN43:AO43"/>
    <mergeCell ref="AF43:AG43"/>
    <mergeCell ref="F49:R49"/>
    <mergeCell ref="S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F50:R50"/>
    <mergeCell ref="S50:U50"/>
    <mergeCell ref="V50:W50"/>
    <mergeCell ref="X50:Y50"/>
    <mergeCell ref="Z50:AA50"/>
    <mergeCell ref="AB50:AC50"/>
    <mergeCell ref="AD50:AE50"/>
    <mergeCell ref="AF50:AG50"/>
    <mergeCell ref="F52:R52"/>
    <mergeCell ref="S52:U52"/>
    <mergeCell ref="V52:W52"/>
    <mergeCell ref="X52:Y52"/>
    <mergeCell ref="AF54:AG54"/>
    <mergeCell ref="AH54:AI54"/>
    <mergeCell ref="AJ52:AK52"/>
    <mergeCell ref="AL52:AM52"/>
    <mergeCell ref="AF52:AG52"/>
    <mergeCell ref="AH52:AI52"/>
    <mergeCell ref="AH53:AI53"/>
    <mergeCell ref="AN54:AO54"/>
    <mergeCell ref="AP54:AQ54"/>
    <mergeCell ref="AR52:AS52"/>
    <mergeCell ref="F54:R54"/>
    <mergeCell ref="S54:U54"/>
    <mergeCell ref="V54:W54"/>
    <mergeCell ref="X54:Y54"/>
    <mergeCell ref="Z54:AA54"/>
    <mergeCell ref="AB54:AC54"/>
    <mergeCell ref="AD54:AE54"/>
    <mergeCell ref="AR54:AS54"/>
    <mergeCell ref="AF55:AG55"/>
    <mergeCell ref="AH55:AI55"/>
    <mergeCell ref="AJ55:AK55"/>
    <mergeCell ref="AL55:AM55"/>
    <mergeCell ref="AN55:AO55"/>
    <mergeCell ref="AP55:AQ55"/>
    <mergeCell ref="AR55:AS55"/>
    <mergeCell ref="AJ54:AK54"/>
    <mergeCell ref="AL54:AM54"/>
    <mergeCell ref="F57:R57"/>
    <mergeCell ref="S57:U57"/>
    <mergeCell ref="V57:W57"/>
    <mergeCell ref="X57:Y57"/>
    <mergeCell ref="Z57:AA57"/>
    <mergeCell ref="AB57:AC57"/>
    <mergeCell ref="AD57:AE57"/>
    <mergeCell ref="AF57:AG57"/>
    <mergeCell ref="AP57:AQ57"/>
    <mergeCell ref="AR57:AS57"/>
    <mergeCell ref="AH58:AI58"/>
    <mergeCell ref="AJ58:AK58"/>
    <mergeCell ref="AH57:AI57"/>
    <mergeCell ref="AJ57:AK57"/>
    <mergeCell ref="AL57:AM57"/>
    <mergeCell ref="AN57:AO57"/>
    <mergeCell ref="AP58:AQ58"/>
    <mergeCell ref="AR58:AS58"/>
    <mergeCell ref="AB58:AC58"/>
    <mergeCell ref="AD58:AE58"/>
    <mergeCell ref="AF58:AG58"/>
    <mergeCell ref="E61:G62"/>
    <mergeCell ref="F58:U58"/>
    <mergeCell ref="V58:W58"/>
    <mergeCell ref="X58:Y58"/>
    <mergeCell ref="Z58:AA58"/>
    <mergeCell ref="AL58:AM58"/>
    <mergeCell ref="AN58:AO58"/>
    <mergeCell ref="F66:R66"/>
    <mergeCell ref="S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F67:R67"/>
    <mergeCell ref="S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F65:R65"/>
    <mergeCell ref="S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F68:R68"/>
    <mergeCell ref="S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F69:R69"/>
    <mergeCell ref="S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F70:R70"/>
    <mergeCell ref="S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F71:R71"/>
    <mergeCell ref="S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F72:R72"/>
    <mergeCell ref="S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F56:R56"/>
    <mergeCell ref="S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F73:R73"/>
    <mergeCell ref="S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F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E77:G78"/>
    <mergeCell ref="F79:R79"/>
    <mergeCell ref="S79:U79"/>
    <mergeCell ref="V79:W79"/>
    <mergeCell ref="X79:Y79"/>
    <mergeCell ref="Z79:AA79"/>
    <mergeCell ref="AB79:AC79"/>
    <mergeCell ref="AD79:AE79"/>
    <mergeCell ref="AF79:AG79"/>
    <mergeCell ref="AH120:AI120"/>
    <mergeCell ref="AJ120:AK120"/>
    <mergeCell ref="AL120:AM120"/>
    <mergeCell ref="AN120:AO120"/>
    <mergeCell ref="Z120:AA120"/>
    <mergeCell ref="AB120:AC120"/>
    <mergeCell ref="AD120:AE120"/>
    <mergeCell ref="AF120:AG120"/>
    <mergeCell ref="F120:R120"/>
    <mergeCell ref="S120:U120"/>
    <mergeCell ref="V120:W120"/>
    <mergeCell ref="X120:Y120"/>
    <mergeCell ref="Z82:AA82"/>
    <mergeCell ref="AB82:AC82"/>
    <mergeCell ref="AD82:AE82"/>
    <mergeCell ref="AF82:AG82"/>
    <mergeCell ref="F82:R82"/>
    <mergeCell ref="S82:U82"/>
    <mergeCell ref="V82:W82"/>
    <mergeCell ref="X82:Y82"/>
    <mergeCell ref="AP82:AQ82"/>
    <mergeCell ref="AR82:AS82"/>
    <mergeCell ref="AH82:AI82"/>
    <mergeCell ref="AJ82:AK82"/>
    <mergeCell ref="AL82:AM82"/>
    <mergeCell ref="AN82:AO82"/>
    <mergeCell ref="Z83:AA83"/>
    <mergeCell ref="AB83:AC83"/>
    <mergeCell ref="AD83:AE83"/>
    <mergeCell ref="AF83:AG83"/>
    <mergeCell ref="F83:R83"/>
    <mergeCell ref="S83:U83"/>
    <mergeCell ref="V83:W83"/>
    <mergeCell ref="X83:Y83"/>
    <mergeCell ref="AP83:AQ83"/>
    <mergeCell ref="AR83:AS83"/>
    <mergeCell ref="AH83:AI83"/>
    <mergeCell ref="AJ83:AK83"/>
    <mergeCell ref="AL83:AM83"/>
    <mergeCell ref="AN83:AO83"/>
    <mergeCell ref="Z84:AA84"/>
    <mergeCell ref="AB84:AC84"/>
    <mergeCell ref="AD84:AE84"/>
    <mergeCell ref="AF84:AG84"/>
    <mergeCell ref="F84:R84"/>
    <mergeCell ref="S84:U84"/>
    <mergeCell ref="V84:W84"/>
    <mergeCell ref="X84:Y84"/>
    <mergeCell ref="AH84:AI84"/>
    <mergeCell ref="AJ84:AK84"/>
    <mergeCell ref="AL84:AM84"/>
    <mergeCell ref="AN84:AO84"/>
    <mergeCell ref="AP84:AQ84"/>
    <mergeCell ref="AR84:AS84"/>
    <mergeCell ref="F85:R85"/>
    <mergeCell ref="S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F86:R86"/>
    <mergeCell ref="S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R86:AS86"/>
    <mergeCell ref="F87:R87"/>
    <mergeCell ref="S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F89:R89"/>
    <mergeCell ref="S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F91:R91"/>
    <mergeCell ref="S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N91:AO91"/>
    <mergeCell ref="AP91:AQ91"/>
    <mergeCell ref="AR91:AS91"/>
    <mergeCell ref="F92:U92"/>
    <mergeCell ref="V92:W92"/>
    <mergeCell ref="X92:Y92"/>
    <mergeCell ref="Z92:AA92"/>
    <mergeCell ref="AB92:AC92"/>
    <mergeCell ref="AD92:AE92"/>
    <mergeCell ref="AF92:AG92"/>
    <mergeCell ref="AH92:AI92"/>
    <mergeCell ref="Z98:AA98"/>
    <mergeCell ref="AB98:AC98"/>
    <mergeCell ref="AD98:AE98"/>
    <mergeCell ref="AF98:AG98"/>
    <mergeCell ref="AR92:AS92"/>
    <mergeCell ref="V93:W93"/>
    <mergeCell ref="V94:W94"/>
    <mergeCell ref="AP92:AQ92"/>
    <mergeCell ref="AJ92:AK92"/>
    <mergeCell ref="AL92:AM92"/>
    <mergeCell ref="AN92:AO92"/>
    <mergeCell ref="AH98:AI98"/>
    <mergeCell ref="AJ98:AK98"/>
    <mergeCell ref="AL98:AM98"/>
    <mergeCell ref="AN98:AO98"/>
    <mergeCell ref="AP98:AQ98"/>
    <mergeCell ref="AR98:AS98"/>
    <mergeCell ref="F99:R99"/>
    <mergeCell ref="S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P99:AQ99"/>
    <mergeCell ref="AR99:AS99"/>
    <mergeCell ref="F100:R100"/>
    <mergeCell ref="S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N100:AO100"/>
    <mergeCell ref="AP100:AQ100"/>
    <mergeCell ref="AR100:AS100"/>
    <mergeCell ref="F101:R101"/>
    <mergeCell ref="S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F102:R102"/>
    <mergeCell ref="S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P102:AQ102"/>
    <mergeCell ref="AR102:AS102"/>
    <mergeCell ref="F103:R103"/>
    <mergeCell ref="S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F104:R104"/>
    <mergeCell ref="S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F106:R106"/>
    <mergeCell ref="S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P106:AQ106"/>
    <mergeCell ref="AR106:AS106"/>
    <mergeCell ref="F107:R107"/>
    <mergeCell ref="S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F108:R108"/>
    <mergeCell ref="S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R108:AS108"/>
    <mergeCell ref="F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R109:AS109"/>
    <mergeCell ref="F112:R112"/>
    <mergeCell ref="S112:U112"/>
    <mergeCell ref="V112:W112"/>
    <mergeCell ref="X112:Y112"/>
    <mergeCell ref="Z112:AA112"/>
    <mergeCell ref="AB112:AC112"/>
    <mergeCell ref="AD112:AE112"/>
    <mergeCell ref="AF112:AG112"/>
    <mergeCell ref="AH112:AI112"/>
    <mergeCell ref="AJ112:AK112"/>
    <mergeCell ref="AL112:AM112"/>
    <mergeCell ref="AN112:AO112"/>
    <mergeCell ref="AP112:AQ112"/>
    <mergeCell ref="AR112:AS112"/>
    <mergeCell ref="F113:R113"/>
    <mergeCell ref="S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R113:AS113"/>
    <mergeCell ref="E115:G116"/>
    <mergeCell ref="F119:R119"/>
    <mergeCell ref="S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N119:AO119"/>
    <mergeCell ref="AP119:AQ119"/>
    <mergeCell ref="AR119:AS119"/>
    <mergeCell ref="F121:R121"/>
    <mergeCell ref="S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R121:AS121"/>
    <mergeCell ref="F122:R122"/>
    <mergeCell ref="S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F123:R123"/>
    <mergeCell ref="S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N123:AO123"/>
    <mergeCell ref="AP123:AQ123"/>
    <mergeCell ref="AR123:AS123"/>
    <mergeCell ref="F124:R124"/>
    <mergeCell ref="S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Z126:AA126"/>
    <mergeCell ref="AB126:AC126"/>
    <mergeCell ref="AD126:AE126"/>
    <mergeCell ref="AF126:AG126"/>
    <mergeCell ref="F126:R126"/>
    <mergeCell ref="S126:U126"/>
    <mergeCell ref="V126:W126"/>
    <mergeCell ref="X126:Y126"/>
    <mergeCell ref="AL126:AM126"/>
    <mergeCell ref="AN126:AO126"/>
    <mergeCell ref="AP124:AQ124"/>
    <mergeCell ref="AR124:AS124"/>
    <mergeCell ref="AP125:AQ125"/>
    <mergeCell ref="AR125:AS125"/>
    <mergeCell ref="Z128:AA128"/>
    <mergeCell ref="AB128:AC128"/>
    <mergeCell ref="AD128:AE128"/>
    <mergeCell ref="AF128:AG128"/>
    <mergeCell ref="F128:R128"/>
    <mergeCell ref="S128:U128"/>
    <mergeCell ref="V128:W128"/>
    <mergeCell ref="X128:Y128"/>
    <mergeCell ref="AH128:AI128"/>
    <mergeCell ref="AJ128:AK128"/>
    <mergeCell ref="AL128:AM128"/>
    <mergeCell ref="AN128:AO128"/>
    <mergeCell ref="AP128:AQ128"/>
    <mergeCell ref="AR128:AS128"/>
    <mergeCell ref="AJ129:AK129"/>
    <mergeCell ref="AL129:AM129"/>
    <mergeCell ref="AN129:AO129"/>
    <mergeCell ref="AP129:AQ129"/>
    <mergeCell ref="AR129:AS129"/>
    <mergeCell ref="Z129:AA129"/>
    <mergeCell ref="AB129:AC129"/>
    <mergeCell ref="AD129:AE129"/>
    <mergeCell ref="AF129:AG129"/>
    <mergeCell ref="F132:R132"/>
    <mergeCell ref="S132:U132"/>
    <mergeCell ref="V132:W132"/>
    <mergeCell ref="X132:Y132"/>
    <mergeCell ref="AN132:AO132"/>
    <mergeCell ref="Z132:AA132"/>
    <mergeCell ref="AB132:AC132"/>
    <mergeCell ref="AD132:AE132"/>
    <mergeCell ref="AF132:AG132"/>
    <mergeCell ref="AP132:AQ132"/>
    <mergeCell ref="AR132:AS132"/>
    <mergeCell ref="AD127:AE127"/>
    <mergeCell ref="AF127:AG127"/>
    <mergeCell ref="AH127:AI127"/>
    <mergeCell ref="AP127:AQ127"/>
    <mergeCell ref="AR127:AS127"/>
    <mergeCell ref="AH132:AI132"/>
    <mergeCell ref="AJ132:AK132"/>
    <mergeCell ref="AL132:AM132"/>
    <mergeCell ref="F130:G130"/>
    <mergeCell ref="F129:U129"/>
    <mergeCell ref="AH129:AI129"/>
    <mergeCell ref="F127:R127"/>
    <mergeCell ref="S127:U127"/>
    <mergeCell ref="V129:W129"/>
    <mergeCell ref="X129:Y129"/>
    <mergeCell ref="V127:W127"/>
    <mergeCell ref="X127:Y127"/>
    <mergeCell ref="Z127:AA127"/>
    <mergeCell ref="AP81:AQ81"/>
    <mergeCell ref="AR81:AS81"/>
    <mergeCell ref="AB127:AC127"/>
    <mergeCell ref="AJ127:AK127"/>
    <mergeCell ref="AL127:AM127"/>
    <mergeCell ref="AN127:AO127"/>
    <mergeCell ref="AP126:AQ126"/>
    <mergeCell ref="AR126:AS126"/>
    <mergeCell ref="AH126:AI126"/>
    <mergeCell ref="AJ126:AK126"/>
    <mergeCell ref="AH81:AI81"/>
    <mergeCell ref="AJ81:AK81"/>
    <mergeCell ref="AL81:AM81"/>
    <mergeCell ref="AN81:AO81"/>
    <mergeCell ref="Z81:AA81"/>
    <mergeCell ref="AB81:AC81"/>
    <mergeCell ref="AD81:AE81"/>
    <mergeCell ref="AF81:AG81"/>
    <mergeCell ref="Z105:AA105"/>
    <mergeCell ref="AB105:AC105"/>
    <mergeCell ref="AD105:AE105"/>
    <mergeCell ref="AF105:AG105"/>
    <mergeCell ref="S105:U105"/>
    <mergeCell ref="V105:W105"/>
    <mergeCell ref="X105:Y105"/>
    <mergeCell ref="F81:R81"/>
    <mergeCell ref="S81:U81"/>
    <mergeCell ref="F98:R98"/>
    <mergeCell ref="S98:U98"/>
    <mergeCell ref="V98:W98"/>
    <mergeCell ref="X98:Y98"/>
    <mergeCell ref="E95:G96"/>
    <mergeCell ref="F11:R11"/>
    <mergeCell ref="S11:U11"/>
    <mergeCell ref="AR105:AS105"/>
    <mergeCell ref="AH105:AI105"/>
    <mergeCell ref="AJ105:AK105"/>
    <mergeCell ref="AL105:AM105"/>
    <mergeCell ref="AN105:AO105"/>
    <mergeCell ref="V81:W81"/>
    <mergeCell ref="X81:Y81"/>
    <mergeCell ref="F105:R105"/>
    <mergeCell ref="Z10:AA10"/>
    <mergeCell ref="AH11:AI11"/>
    <mergeCell ref="Z11:AA11"/>
    <mergeCell ref="AB11:AC11"/>
    <mergeCell ref="AD11:AE11"/>
    <mergeCell ref="AF11:AG11"/>
    <mergeCell ref="AJ24:AK24"/>
    <mergeCell ref="AL24:AM24"/>
    <mergeCell ref="AP11:AQ11"/>
    <mergeCell ref="AR11:AS11"/>
    <mergeCell ref="AJ11:AK11"/>
    <mergeCell ref="AL11:AM11"/>
    <mergeCell ref="AN11:AO11"/>
    <mergeCell ref="AN23:AO23"/>
    <mergeCell ref="AP23:AQ23"/>
    <mergeCell ref="AR23:AS23"/>
    <mergeCell ref="AH24:AI24"/>
    <mergeCell ref="AH10:AI10"/>
    <mergeCell ref="AD10:AE10"/>
    <mergeCell ref="AH23:AI23"/>
    <mergeCell ref="AH15:AI15"/>
    <mergeCell ref="AH14:AI14"/>
    <mergeCell ref="AF12:AG12"/>
    <mergeCell ref="AH12:AI12"/>
    <mergeCell ref="AF22:AG22"/>
    <mergeCell ref="AH22:AI22"/>
    <mergeCell ref="F22:R22"/>
    <mergeCell ref="S22:U22"/>
    <mergeCell ref="V22:W22"/>
    <mergeCell ref="X22:Y22"/>
    <mergeCell ref="Z22:AA22"/>
    <mergeCell ref="AB22:AC22"/>
    <mergeCell ref="AD22:AE22"/>
    <mergeCell ref="V10:W10"/>
    <mergeCell ref="AB10:AC10"/>
    <mergeCell ref="V11:W11"/>
    <mergeCell ref="X11:Y11"/>
    <mergeCell ref="X20:Y20"/>
    <mergeCell ref="Z20:AA20"/>
    <mergeCell ref="AB20:AC20"/>
    <mergeCell ref="AR22:AS22"/>
    <mergeCell ref="F21:R21"/>
    <mergeCell ref="S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F24:R24"/>
    <mergeCell ref="S24:U24"/>
    <mergeCell ref="V24:W24"/>
    <mergeCell ref="X24:Y24"/>
    <mergeCell ref="Z24:AA24"/>
    <mergeCell ref="AB24:AC24"/>
    <mergeCell ref="AD24:AE24"/>
    <mergeCell ref="AN24:AO24"/>
    <mergeCell ref="AP24:AQ24"/>
    <mergeCell ref="AR24:AS24"/>
    <mergeCell ref="F39:R39"/>
    <mergeCell ref="V39:W39"/>
    <mergeCell ref="X39:Y39"/>
    <mergeCell ref="AB39:AC39"/>
    <mergeCell ref="AD39:AE39"/>
    <mergeCell ref="AL39:AM39"/>
    <mergeCell ref="AR39:AS39"/>
    <mergeCell ref="Z39:AA39"/>
    <mergeCell ref="AH39:AI39"/>
    <mergeCell ref="AP120:AQ120"/>
    <mergeCell ref="AR120:AS120"/>
    <mergeCell ref="F53:R53"/>
    <mergeCell ref="F25:R25"/>
    <mergeCell ref="AB43:AC43"/>
    <mergeCell ref="AD43:AE43"/>
    <mergeCell ref="E33:G34"/>
    <mergeCell ref="F36:R36"/>
    <mergeCell ref="Z53:AA53"/>
    <mergeCell ref="AP105:AQ105"/>
    <mergeCell ref="F125:R125"/>
    <mergeCell ref="S125:U125"/>
    <mergeCell ref="V125:W125"/>
    <mergeCell ref="X125:Y125"/>
    <mergeCell ref="V90:W90"/>
    <mergeCell ref="AR90:AS90"/>
    <mergeCell ref="AH125:AI125"/>
    <mergeCell ref="AJ125:AK125"/>
    <mergeCell ref="AL125:AM125"/>
    <mergeCell ref="AN125:AO125"/>
    <mergeCell ref="Z125:AA125"/>
    <mergeCell ref="AB125:AC125"/>
    <mergeCell ref="AD125:AE125"/>
    <mergeCell ref="AF125:AG125"/>
    <mergeCell ref="F80:R80"/>
    <mergeCell ref="V80:W80"/>
    <mergeCell ref="X80:Y80"/>
    <mergeCell ref="Z80:AA80"/>
    <mergeCell ref="AB80:AC80"/>
    <mergeCell ref="AD80:AE80"/>
    <mergeCell ref="AH80:AI80"/>
    <mergeCell ref="AL80:AM80"/>
    <mergeCell ref="AD25:AE25"/>
    <mergeCell ref="AR25:AS25"/>
    <mergeCell ref="AR29:AS29"/>
    <mergeCell ref="AR80:AS80"/>
    <mergeCell ref="AP79:AQ79"/>
    <mergeCell ref="AR79:AS79"/>
    <mergeCell ref="AH79:AI79"/>
    <mergeCell ref="AJ79:AK79"/>
    <mergeCell ref="AL79:AM79"/>
    <mergeCell ref="AN79:AO79"/>
    <mergeCell ref="AN5:AO7"/>
    <mergeCell ref="AP5:AQ7"/>
    <mergeCell ref="AD6:AE7"/>
    <mergeCell ref="AF6:AG7"/>
    <mergeCell ref="Z5:AA7"/>
    <mergeCell ref="AB5:AG5"/>
    <mergeCell ref="AJ5:AK7"/>
    <mergeCell ref="AL5:AM7"/>
    <mergeCell ref="AR4:AS7"/>
    <mergeCell ref="E4:E7"/>
    <mergeCell ref="F4:R7"/>
    <mergeCell ref="S4:U7"/>
    <mergeCell ref="V4:Y4"/>
    <mergeCell ref="X5:Y7"/>
    <mergeCell ref="Z4:AG4"/>
    <mergeCell ref="AH4:AI7"/>
    <mergeCell ref="AJ4:AQ4"/>
    <mergeCell ref="V5:W7"/>
    <mergeCell ref="AR10:AS10"/>
    <mergeCell ref="AR8:AS8"/>
    <mergeCell ref="AR9:AS9"/>
    <mergeCell ref="F9:R9"/>
    <mergeCell ref="S9:U9"/>
    <mergeCell ref="V9:W9"/>
    <mergeCell ref="X9:Y9"/>
    <mergeCell ref="AP8:AQ8"/>
    <mergeCell ref="F10:R10"/>
    <mergeCell ref="X10:Y10"/>
    <mergeCell ref="E2:AR2"/>
    <mergeCell ref="AH9:AI9"/>
    <mergeCell ref="AJ9:AK9"/>
    <mergeCell ref="AL9:AM9"/>
    <mergeCell ref="AN9:AO9"/>
    <mergeCell ref="Z9:AA9"/>
    <mergeCell ref="AB9:AC9"/>
    <mergeCell ref="AD9:AE9"/>
    <mergeCell ref="AF9:AG9"/>
    <mergeCell ref="AB6:AC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scale="58" r:id="rId1"/>
  <rowBreaks count="4" manualBreakCount="4">
    <brk id="31" max="44" man="1"/>
    <brk id="60" max="44" man="1"/>
    <brk id="76" max="44" man="1"/>
    <brk id="114" max="44" man="1"/>
  </rowBreaks>
  <colBreaks count="1" manualBreakCount="1">
    <brk id="45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99"/>
  <sheetViews>
    <sheetView view="pageBreakPreview" zoomScale="60" workbookViewId="0" topLeftCell="A53">
      <selection activeCell="BG82" sqref="BG82"/>
    </sheetView>
  </sheetViews>
  <sheetFormatPr defaultColWidth="9.00390625" defaultRowHeight="35.25" customHeight="1"/>
  <cols>
    <col min="1" max="1" width="4.875" style="2" customWidth="1"/>
    <col min="2" max="2" width="3.875" style="2" customWidth="1"/>
    <col min="3" max="3" width="4.00390625" style="2" customWidth="1"/>
    <col min="4" max="4" width="0.12890625" style="2" customWidth="1"/>
    <col min="5" max="5" width="4.75390625" style="2" customWidth="1"/>
    <col min="6" max="6" width="4.875" style="2" customWidth="1"/>
    <col min="7" max="13" width="4.375" style="2" customWidth="1"/>
    <col min="14" max="15" width="4.375" style="78" customWidth="1"/>
    <col min="16" max="16" width="4.375" style="73" customWidth="1"/>
    <col min="17" max="17" width="5.875" style="73" customWidth="1"/>
    <col min="18" max="18" width="6.75390625" style="19" customWidth="1"/>
    <col min="19" max="20" width="4.375" style="19" customWidth="1"/>
    <col min="21" max="21" width="3.75390625" style="19" customWidth="1"/>
    <col min="22" max="22" width="4.375" style="19" customWidth="1"/>
    <col min="23" max="23" width="7.25390625" style="19" customWidth="1"/>
    <col min="24" max="24" width="4.375" style="19" customWidth="1"/>
    <col min="25" max="25" width="5.75390625" style="19" customWidth="1"/>
    <col min="26" max="26" width="4.375" style="19" customWidth="1"/>
    <col min="27" max="27" width="3.75390625" style="19" customWidth="1"/>
    <col min="28" max="28" width="4.375" style="19" customWidth="1"/>
    <col min="29" max="29" width="3.125" style="15" customWidth="1"/>
    <col min="30" max="30" width="4.375" style="15" customWidth="1"/>
    <col min="31" max="31" width="4.00390625" style="15" customWidth="1"/>
    <col min="32" max="32" width="3.875" style="15" customWidth="1"/>
    <col min="33" max="33" width="6.875" style="2" customWidth="1"/>
    <col min="34" max="34" width="4.375" style="2" customWidth="1"/>
    <col min="35" max="35" width="6.25390625" style="2" customWidth="1"/>
    <col min="36" max="36" width="4.375" style="2" customWidth="1"/>
    <col min="37" max="37" width="4.25390625" style="2" customWidth="1"/>
    <col min="38" max="38" width="4.375" style="2" customWidth="1"/>
    <col min="39" max="39" width="5.00390625" style="2" customWidth="1"/>
    <col min="40" max="40" width="5.125" style="2" customWidth="1"/>
    <col min="41" max="41" width="3.25390625" style="2" customWidth="1"/>
    <col min="42" max="42" width="4.375" style="2" customWidth="1"/>
    <col min="43" max="43" width="3.125" style="2" customWidth="1"/>
    <col min="44" max="44" width="4.375" style="2" customWidth="1"/>
    <col min="45" max="45" width="6.875" style="2" customWidth="1"/>
    <col min="46" max="46" width="4.375" style="2" customWidth="1"/>
    <col min="47" max="47" width="7.75390625" style="2" customWidth="1"/>
    <col min="48" max="48" width="4.375" style="2" customWidth="1"/>
    <col min="49" max="49" width="7.25390625" style="2" customWidth="1"/>
    <col min="50" max="50" width="4.375" style="2" customWidth="1"/>
    <col min="51" max="51" width="5.875" style="2" customWidth="1"/>
    <col min="52" max="54" width="4.375" style="2" customWidth="1"/>
    <col min="55" max="55" width="3.25390625" style="2" customWidth="1"/>
    <col min="56" max="56" width="3.375" style="2" customWidth="1"/>
    <col min="57" max="57" width="5.375" style="2" customWidth="1"/>
    <col min="58" max="58" width="4.375" style="2" customWidth="1"/>
    <col min="59" max="59" width="5.00390625" style="2" customWidth="1"/>
    <col min="60" max="60" width="6.125" style="2" customWidth="1"/>
    <col min="61" max="62" width="6.00390625" style="2" customWidth="1"/>
    <col min="63" max="63" width="7.75390625" style="2" customWidth="1"/>
    <col min="64" max="16384" width="10.125" style="2" customWidth="1"/>
  </cols>
  <sheetData>
    <row r="1" spans="1:67" s="1" customFormat="1" ht="35.25" customHeight="1">
      <c r="A1" s="905" t="s">
        <v>125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905"/>
      <c r="AQ1" s="905"/>
      <c r="AR1" s="905"/>
      <c r="AS1" s="905"/>
      <c r="AT1" s="905"/>
      <c r="AU1" s="905"/>
      <c r="AV1" s="905"/>
      <c r="AW1" s="905"/>
      <c r="AX1" s="905"/>
      <c r="AY1" s="905"/>
      <c r="AZ1" s="905"/>
      <c r="BA1" s="905"/>
      <c r="BB1" s="905"/>
      <c r="BC1" s="905"/>
      <c r="BD1" s="905"/>
      <c r="BE1" s="905"/>
      <c r="BF1" s="905"/>
      <c r="BG1" s="905"/>
      <c r="BH1" s="905"/>
      <c r="BI1" s="905"/>
      <c r="BJ1" s="905"/>
      <c r="BK1" s="905"/>
      <c r="BL1" s="79"/>
      <c r="BM1" s="79"/>
      <c r="BN1" s="79"/>
      <c r="BO1" s="79"/>
    </row>
    <row r="2" spans="1:63" ht="35.25" customHeight="1">
      <c r="A2" s="906" t="s">
        <v>55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6"/>
      <c r="AC2" s="906"/>
      <c r="AD2" s="906"/>
      <c r="AE2" s="906"/>
      <c r="AF2" s="906"/>
      <c r="AG2" s="906"/>
      <c r="AH2" s="906"/>
      <c r="AI2" s="906"/>
      <c r="AJ2" s="906"/>
      <c r="AK2" s="906"/>
      <c r="AL2" s="906"/>
      <c r="AM2" s="906"/>
      <c r="AN2" s="906"/>
      <c r="AO2" s="906"/>
      <c r="AP2" s="906"/>
      <c r="AQ2" s="906"/>
      <c r="AR2" s="906"/>
      <c r="AS2" s="906"/>
      <c r="AT2" s="906"/>
      <c r="AU2" s="906"/>
      <c r="AV2" s="906"/>
      <c r="AW2" s="906"/>
      <c r="AX2" s="906"/>
      <c r="AY2" s="906"/>
      <c r="AZ2" s="906"/>
      <c r="BA2" s="906"/>
      <c r="BB2" s="906"/>
      <c r="BC2" s="906"/>
      <c r="BD2" s="906"/>
      <c r="BE2" s="906"/>
      <c r="BF2" s="906"/>
      <c r="BG2" s="906"/>
      <c r="BH2" s="906"/>
      <c r="BI2" s="906"/>
      <c r="BJ2" s="906"/>
      <c r="BK2" s="906"/>
    </row>
    <row r="3" spans="2:63" ht="35.25" customHeight="1">
      <c r="B3" s="3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6"/>
      <c r="S3" s="6"/>
      <c r="T3" s="6"/>
      <c r="U3" s="6"/>
      <c r="V3" s="6"/>
      <c r="W3" s="6"/>
      <c r="X3" s="6"/>
      <c r="Y3" s="6"/>
      <c r="Z3" s="907"/>
      <c r="AA3" s="908"/>
      <c r="AB3" s="908"/>
      <c r="AC3" s="908"/>
      <c r="AD3" s="908"/>
      <c r="AE3" s="908"/>
      <c r="AF3" s="908"/>
      <c r="AG3" s="908"/>
      <c r="AH3" s="908"/>
      <c r="AI3" s="908"/>
      <c r="AJ3" s="908"/>
      <c r="AK3" s="908"/>
      <c r="AL3" s="908"/>
      <c r="AM3" s="908"/>
      <c r="AN3" s="908"/>
      <c r="AO3" s="7"/>
      <c r="AP3" s="7"/>
      <c r="AQ3" s="7"/>
      <c r="AR3" s="7"/>
      <c r="AX3" s="901"/>
      <c r="AY3" s="901"/>
      <c r="AZ3" s="901"/>
      <c r="BA3" s="901"/>
      <c r="BB3" s="901"/>
      <c r="BC3" s="901"/>
      <c r="BD3" s="901"/>
      <c r="BE3" s="909"/>
      <c r="BF3" s="909"/>
      <c r="BG3" s="909"/>
      <c r="BH3" s="909"/>
      <c r="BI3" s="909"/>
      <c r="BJ3" s="909"/>
      <c r="BK3" s="909"/>
    </row>
    <row r="4" spans="1:63" ht="35.25" customHeight="1">
      <c r="A4" s="8"/>
      <c r="B4" s="178" t="s">
        <v>62</v>
      </c>
      <c r="C4" s="10"/>
      <c r="D4" s="10"/>
      <c r="E4" s="10"/>
      <c r="F4" s="10"/>
      <c r="G4" s="10"/>
      <c r="H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90" t="s">
        <v>109</v>
      </c>
      <c r="W4" s="190"/>
      <c r="X4" s="190"/>
      <c r="Y4" s="191"/>
      <c r="Z4" s="192"/>
      <c r="AA4" s="192"/>
      <c r="AB4" s="192"/>
      <c r="AC4" s="193"/>
      <c r="AD4" s="193"/>
      <c r="AE4" s="193"/>
      <c r="AF4" s="194"/>
      <c r="AG4" s="195"/>
      <c r="AH4" s="137" t="s">
        <v>71</v>
      </c>
      <c r="AI4" s="899"/>
      <c r="AJ4" s="900"/>
      <c r="AK4" s="900"/>
      <c r="AL4" s="900"/>
      <c r="AM4" s="900"/>
      <c r="AN4" s="900"/>
      <c r="AO4" s="900"/>
      <c r="AP4" s="900"/>
      <c r="AQ4" s="900"/>
      <c r="AR4" s="900"/>
      <c r="AS4" s="900"/>
      <c r="AT4" s="900"/>
      <c r="AU4" s="900"/>
      <c r="AV4" s="900"/>
      <c r="AX4" s="901" t="s">
        <v>67</v>
      </c>
      <c r="AY4" s="901"/>
      <c r="AZ4" s="901"/>
      <c r="BA4" s="901"/>
      <c r="BB4" s="901"/>
      <c r="BC4" s="901"/>
      <c r="BD4" s="901"/>
      <c r="BE4" s="902"/>
      <c r="BF4" s="902"/>
      <c r="BG4" s="902"/>
      <c r="BH4" s="902"/>
      <c r="BI4" s="902"/>
      <c r="BJ4" s="902"/>
      <c r="BK4" s="902"/>
    </row>
    <row r="5" spans="2:63" ht="3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O5" s="9"/>
      <c r="P5" s="14"/>
      <c r="Q5" s="14"/>
      <c r="R5" s="14"/>
      <c r="S5" s="14"/>
      <c r="T5" s="14"/>
      <c r="U5" s="14"/>
      <c r="V5" s="136" t="s">
        <v>110</v>
      </c>
      <c r="W5" s="190"/>
      <c r="X5" s="190"/>
      <c r="Y5" s="196"/>
      <c r="Z5" s="197"/>
      <c r="AA5" s="197"/>
      <c r="AB5" s="195"/>
      <c r="AC5" s="195"/>
      <c r="AD5" s="195"/>
      <c r="AE5" s="194"/>
      <c r="AF5" s="194"/>
      <c r="AG5" s="195"/>
      <c r="AH5" s="137" t="s">
        <v>71</v>
      </c>
      <c r="AI5" s="204"/>
      <c r="AJ5" s="205"/>
      <c r="AK5" s="205"/>
      <c r="AL5" s="205"/>
      <c r="AM5" s="205"/>
      <c r="AN5" s="204"/>
      <c r="AO5" s="204"/>
      <c r="AP5" s="204"/>
      <c r="AQ5" s="205"/>
      <c r="AR5" s="205"/>
      <c r="AS5" s="205"/>
      <c r="AT5" s="205"/>
      <c r="AU5" s="205"/>
      <c r="AV5" s="205"/>
      <c r="AX5" s="903" t="s">
        <v>33</v>
      </c>
      <c r="AY5" s="903"/>
      <c r="AZ5" s="903"/>
      <c r="BA5" s="903"/>
      <c r="BB5" s="903"/>
      <c r="BC5" s="903"/>
      <c r="BD5" s="903"/>
      <c r="BE5" s="904" t="s">
        <v>34</v>
      </c>
      <c r="BF5" s="904"/>
      <c r="BG5" s="904"/>
      <c r="BH5" s="904"/>
      <c r="BI5" s="904"/>
      <c r="BJ5" s="904"/>
      <c r="BK5" s="904"/>
    </row>
    <row r="6" spans="2:63" ht="35.25" customHeight="1">
      <c r="B6" s="182" t="s">
        <v>121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6"/>
      <c r="V6" s="198" t="s">
        <v>72</v>
      </c>
      <c r="W6" s="198"/>
      <c r="X6" s="198"/>
      <c r="Y6" s="199"/>
      <c r="Z6" s="192"/>
      <c r="AA6" s="192"/>
      <c r="AB6" s="192"/>
      <c r="AC6" s="198"/>
      <c r="AD6" s="194"/>
      <c r="AE6" s="194"/>
      <c r="AF6" s="194"/>
      <c r="AG6" s="195"/>
      <c r="AH6" s="137" t="s">
        <v>71</v>
      </c>
      <c r="AI6" s="204" t="s">
        <v>112</v>
      </c>
      <c r="AJ6" s="205"/>
      <c r="AK6" s="205"/>
      <c r="AL6" s="205"/>
      <c r="AM6" s="205"/>
      <c r="AN6" s="204"/>
      <c r="AO6" s="204"/>
      <c r="AP6" s="204"/>
      <c r="AQ6" s="205"/>
      <c r="AR6" s="205"/>
      <c r="AS6" s="205"/>
      <c r="AT6" s="205"/>
      <c r="AU6" s="205"/>
      <c r="AV6" s="205"/>
      <c r="AX6" s="189" t="s">
        <v>35</v>
      </c>
      <c r="AY6" s="189"/>
      <c r="AZ6" s="189"/>
      <c r="BA6" s="189"/>
      <c r="BB6" s="189"/>
      <c r="BC6" s="189"/>
      <c r="BD6" s="189"/>
      <c r="BE6" s="893" t="s">
        <v>111</v>
      </c>
      <c r="BF6" s="893"/>
      <c r="BG6" s="893"/>
      <c r="BH6" s="893"/>
      <c r="BI6" s="893"/>
      <c r="BJ6" s="893"/>
      <c r="BK6" s="893"/>
    </row>
    <row r="7" spans="2:63" ht="35.25" customHeight="1">
      <c r="B7" s="894" t="s">
        <v>252</v>
      </c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22"/>
      <c r="O7" s="23"/>
      <c r="P7" s="24"/>
      <c r="Q7" s="24"/>
      <c r="R7" s="6"/>
      <c r="S7" s="6"/>
      <c r="T7" s="6"/>
      <c r="U7" s="6"/>
      <c r="V7" s="200" t="s">
        <v>86</v>
      </c>
      <c r="W7" s="200"/>
      <c r="X7" s="200"/>
      <c r="Y7" s="200"/>
      <c r="Z7" s="201"/>
      <c r="AA7" s="201"/>
      <c r="AB7" s="201"/>
      <c r="AC7" s="202"/>
      <c r="AD7" s="203"/>
      <c r="AE7" s="203"/>
      <c r="AF7" s="203"/>
      <c r="AG7" s="183"/>
      <c r="AH7" s="184" t="s">
        <v>71</v>
      </c>
      <c r="AI7" s="896" t="s">
        <v>209</v>
      </c>
      <c r="AJ7" s="897"/>
      <c r="AK7" s="897"/>
      <c r="AL7" s="897"/>
      <c r="AM7" s="897"/>
      <c r="AN7" s="897"/>
      <c r="AO7" s="897"/>
      <c r="AP7" s="897"/>
      <c r="AQ7" s="897"/>
      <c r="AR7" s="897"/>
      <c r="AS7" s="897"/>
      <c r="AT7" s="897"/>
      <c r="AU7" s="897"/>
      <c r="AV7" s="897"/>
      <c r="AX7" s="189" t="s">
        <v>36</v>
      </c>
      <c r="AY7" s="189"/>
      <c r="AZ7" s="189"/>
      <c r="BA7" s="189"/>
      <c r="BB7" s="189"/>
      <c r="BC7" s="189"/>
      <c r="BD7" s="189"/>
      <c r="BE7" s="898"/>
      <c r="BF7" s="898"/>
      <c r="BG7" s="898"/>
      <c r="BH7" s="898"/>
      <c r="BI7" s="898"/>
      <c r="BJ7" s="898"/>
      <c r="BK7" s="898"/>
    </row>
    <row r="8" spans="2:63" ht="35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4"/>
      <c r="Q8" s="24"/>
      <c r="R8" s="6"/>
      <c r="S8" s="6"/>
      <c r="T8" s="6"/>
      <c r="U8" s="6"/>
      <c r="V8" s="17"/>
      <c r="W8" s="17"/>
      <c r="X8" s="17"/>
      <c r="Y8" s="18"/>
      <c r="AC8" s="20"/>
      <c r="AY8" s="25"/>
      <c r="BD8" s="12"/>
      <c r="BE8" s="12"/>
      <c r="BF8" s="12"/>
      <c r="BG8" s="12"/>
      <c r="BH8" s="12"/>
      <c r="BI8" s="12"/>
      <c r="BJ8" s="12"/>
      <c r="BK8" s="12"/>
    </row>
    <row r="9" spans="1:63" ht="35.25" customHeight="1">
      <c r="A9" s="852" t="s">
        <v>87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2"/>
      <c r="AO9" s="852"/>
      <c r="AP9" s="852"/>
      <c r="AQ9" s="852"/>
      <c r="AR9" s="852"/>
      <c r="AS9" s="852"/>
      <c r="AT9" s="852"/>
      <c r="AU9" s="852"/>
      <c r="AV9" s="852"/>
      <c r="AW9" s="852"/>
      <c r="AX9" s="852"/>
      <c r="AY9" s="25"/>
      <c r="BD9" s="883" t="s">
        <v>64</v>
      </c>
      <c r="BE9" s="883"/>
      <c r="BF9" s="883"/>
      <c r="BG9" s="883"/>
      <c r="BH9" s="883"/>
      <c r="BI9" s="883"/>
      <c r="BJ9" s="883"/>
      <c r="BK9" s="883"/>
    </row>
    <row r="10" spans="7:63" ht="35.25" customHeight="1" thickBot="1"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7"/>
      <c r="R10" s="6"/>
      <c r="S10" s="6"/>
      <c r="T10" s="6"/>
      <c r="U10" s="6"/>
      <c r="V10" s="18"/>
      <c r="W10" s="18"/>
      <c r="X10" s="18"/>
      <c r="Y10" s="18"/>
      <c r="AC10" s="20"/>
      <c r="AY10" s="25"/>
      <c r="BD10" s="12"/>
      <c r="BE10" s="12"/>
      <c r="BF10" s="12"/>
      <c r="BG10" s="12"/>
      <c r="BH10" s="12"/>
      <c r="BI10" s="12"/>
      <c r="BJ10" s="12"/>
      <c r="BK10" s="12"/>
    </row>
    <row r="11" spans="1:63" s="30" customFormat="1" ht="35.25" customHeight="1" thickTop="1">
      <c r="A11" s="884" t="s">
        <v>37</v>
      </c>
      <c r="B11" s="886" t="s">
        <v>38</v>
      </c>
      <c r="C11" s="887"/>
      <c r="D11" s="887"/>
      <c r="E11" s="887"/>
      <c r="F11" s="888"/>
      <c r="G11" s="889" t="s">
        <v>39</v>
      </c>
      <c r="H11" s="889"/>
      <c r="I11" s="889"/>
      <c r="J11" s="889"/>
      <c r="K11" s="889"/>
      <c r="L11" s="890" t="s">
        <v>40</v>
      </c>
      <c r="M11" s="891"/>
      <c r="N11" s="891"/>
      <c r="O11" s="891"/>
      <c r="P11" s="892"/>
      <c r="Q11" s="891" t="s">
        <v>41</v>
      </c>
      <c r="R11" s="891"/>
      <c r="S11" s="891"/>
      <c r="T11" s="891"/>
      <c r="U11" s="880" t="s">
        <v>42</v>
      </c>
      <c r="V11" s="881"/>
      <c r="W11" s="881"/>
      <c r="X11" s="881"/>
      <c r="Y11" s="882"/>
      <c r="Z11" s="881" t="s">
        <v>43</v>
      </c>
      <c r="AA11" s="881"/>
      <c r="AB11" s="881"/>
      <c r="AC11" s="881"/>
      <c r="AD11" s="880" t="s">
        <v>44</v>
      </c>
      <c r="AE11" s="881"/>
      <c r="AF11" s="881"/>
      <c r="AG11" s="881"/>
      <c r="AH11" s="880" t="s">
        <v>45</v>
      </c>
      <c r="AI11" s="881"/>
      <c r="AJ11" s="881"/>
      <c r="AK11" s="882"/>
      <c r="AL11" s="880" t="s">
        <v>46</v>
      </c>
      <c r="AM11" s="881"/>
      <c r="AN11" s="881"/>
      <c r="AO11" s="882"/>
      <c r="AP11" s="881" t="s">
        <v>47</v>
      </c>
      <c r="AQ11" s="881"/>
      <c r="AR11" s="881"/>
      <c r="AS11" s="881"/>
      <c r="AT11" s="881"/>
      <c r="AU11" s="880" t="s">
        <v>48</v>
      </c>
      <c r="AV11" s="881"/>
      <c r="AW11" s="881"/>
      <c r="AX11" s="882"/>
      <c r="AY11" s="875" t="s">
        <v>49</v>
      </c>
      <c r="AZ11" s="876"/>
      <c r="BA11" s="876"/>
      <c r="BB11" s="877"/>
      <c r="BC11" s="28"/>
      <c r="BD11" s="878" t="s">
        <v>37</v>
      </c>
      <c r="BE11" s="871" t="s">
        <v>57</v>
      </c>
      <c r="BF11" s="871" t="s">
        <v>61</v>
      </c>
      <c r="BG11" s="871" t="s">
        <v>99</v>
      </c>
      <c r="BH11" s="873" t="s">
        <v>100</v>
      </c>
      <c r="BI11" s="873" t="s">
        <v>79</v>
      </c>
      <c r="BJ11" s="871" t="s">
        <v>50</v>
      </c>
      <c r="BK11" s="850" t="s">
        <v>73</v>
      </c>
    </row>
    <row r="12" spans="1:63" s="31" customFormat="1" ht="35.25" customHeight="1" thickBot="1">
      <c r="A12" s="885"/>
      <c r="B12" s="105">
        <v>1</v>
      </c>
      <c r="C12" s="99">
        <f>B12+1</f>
        <v>2</v>
      </c>
      <c r="D12" s="99"/>
      <c r="E12" s="99">
        <f>C12+1</f>
        <v>3</v>
      </c>
      <c r="F12" s="101">
        <f aca="true" t="shared" si="0" ref="F12:BB12">E12+1</f>
        <v>4</v>
      </c>
      <c r="G12" s="98">
        <f t="shared" si="0"/>
        <v>5</v>
      </c>
      <c r="H12" s="99">
        <f t="shared" si="0"/>
        <v>6</v>
      </c>
      <c r="I12" s="99">
        <f t="shared" si="0"/>
        <v>7</v>
      </c>
      <c r="J12" s="99">
        <f t="shared" si="0"/>
        <v>8</v>
      </c>
      <c r="K12" s="100">
        <f t="shared" si="0"/>
        <v>9</v>
      </c>
      <c r="L12" s="105">
        <f t="shared" si="0"/>
        <v>10</v>
      </c>
      <c r="M12" s="99">
        <f t="shared" si="0"/>
        <v>11</v>
      </c>
      <c r="N12" s="99">
        <f t="shared" si="0"/>
        <v>12</v>
      </c>
      <c r="O12" s="99">
        <f t="shared" si="0"/>
        <v>13</v>
      </c>
      <c r="P12" s="101">
        <f t="shared" si="0"/>
        <v>14</v>
      </c>
      <c r="Q12" s="98">
        <f t="shared" si="0"/>
        <v>15</v>
      </c>
      <c r="R12" s="99">
        <f t="shared" si="0"/>
        <v>16</v>
      </c>
      <c r="S12" s="99">
        <f t="shared" si="0"/>
        <v>17</v>
      </c>
      <c r="T12" s="100">
        <f t="shared" si="0"/>
        <v>18</v>
      </c>
      <c r="U12" s="105">
        <f t="shared" si="0"/>
        <v>19</v>
      </c>
      <c r="V12" s="99">
        <f t="shared" si="0"/>
        <v>20</v>
      </c>
      <c r="W12" s="99">
        <f t="shared" si="0"/>
        <v>21</v>
      </c>
      <c r="X12" s="99">
        <f t="shared" si="0"/>
        <v>22</v>
      </c>
      <c r="Y12" s="101">
        <f t="shared" si="0"/>
        <v>23</v>
      </c>
      <c r="Z12" s="98">
        <f t="shared" si="0"/>
        <v>24</v>
      </c>
      <c r="AA12" s="99">
        <f t="shared" si="0"/>
        <v>25</v>
      </c>
      <c r="AB12" s="99">
        <f t="shared" si="0"/>
        <v>26</v>
      </c>
      <c r="AC12" s="100">
        <f t="shared" si="0"/>
        <v>27</v>
      </c>
      <c r="AD12" s="133">
        <f t="shared" si="0"/>
        <v>28</v>
      </c>
      <c r="AE12" s="99">
        <f t="shared" si="0"/>
        <v>29</v>
      </c>
      <c r="AF12" s="99">
        <f t="shared" si="0"/>
        <v>30</v>
      </c>
      <c r="AG12" s="100">
        <f t="shared" si="0"/>
        <v>31</v>
      </c>
      <c r="AH12" s="133">
        <f t="shared" si="0"/>
        <v>32</v>
      </c>
      <c r="AI12" s="99">
        <f t="shared" si="0"/>
        <v>33</v>
      </c>
      <c r="AJ12" s="99">
        <f t="shared" si="0"/>
        <v>34</v>
      </c>
      <c r="AK12" s="100">
        <f t="shared" si="0"/>
        <v>35</v>
      </c>
      <c r="AL12" s="133">
        <f t="shared" si="0"/>
        <v>36</v>
      </c>
      <c r="AM12" s="99">
        <f t="shared" si="0"/>
        <v>37</v>
      </c>
      <c r="AN12" s="99">
        <f t="shared" si="0"/>
        <v>38</v>
      </c>
      <c r="AO12" s="100">
        <f t="shared" si="0"/>
        <v>39</v>
      </c>
      <c r="AP12" s="133">
        <f t="shared" si="0"/>
        <v>40</v>
      </c>
      <c r="AQ12" s="99">
        <f t="shared" si="0"/>
        <v>41</v>
      </c>
      <c r="AR12" s="99">
        <f t="shared" si="0"/>
        <v>42</v>
      </c>
      <c r="AS12" s="100">
        <f t="shared" si="0"/>
        <v>43</v>
      </c>
      <c r="AT12" s="100">
        <f t="shared" si="0"/>
        <v>44</v>
      </c>
      <c r="AU12" s="133">
        <f t="shared" si="0"/>
        <v>45</v>
      </c>
      <c r="AV12" s="99">
        <f t="shared" si="0"/>
        <v>46</v>
      </c>
      <c r="AW12" s="99">
        <f t="shared" si="0"/>
        <v>47</v>
      </c>
      <c r="AX12" s="100">
        <f t="shared" si="0"/>
        <v>48</v>
      </c>
      <c r="AY12" s="133">
        <f t="shared" si="0"/>
        <v>49</v>
      </c>
      <c r="AZ12" s="99">
        <f t="shared" si="0"/>
        <v>50</v>
      </c>
      <c r="BA12" s="99">
        <f t="shared" si="0"/>
        <v>51</v>
      </c>
      <c r="BB12" s="101">
        <f t="shared" si="0"/>
        <v>52</v>
      </c>
      <c r="BC12" s="29"/>
      <c r="BD12" s="879"/>
      <c r="BE12" s="872"/>
      <c r="BF12" s="872"/>
      <c r="BG12" s="872"/>
      <c r="BH12" s="874"/>
      <c r="BI12" s="874"/>
      <c r="BJ12" s="872"/>
      <c r="BK12" s="851"/>
    </row>
    <row r="13" spans="1:63" s="41" customFormat="1" ht="35.25" customHeight="1" thickTop="1">
      <c r="A13" s="102" t="s">
        <v>76</v>
      </c>
      <c r="B13" s="106"/>
      <c r="C13" s="32"/>
      <c r="D13" s="32"/>
      <c r="E13" s="33"/>
      <c r="F13" s="107"/>
      <c r="G13" s="36"/>
      <c r="H13" s="34"/>
      <c r="I13" s="34"/>
      <c r="J13" s="34"/>
      <c r="K13" s="37"/>
      <c r="L13" s="112"/>
      <c r="M13" s="34"/>
      <c r="N13" s="34"/>
      <c r="O13" s="34"/>
      <c r="P13" s="88"/>
      <c r="Q13" s="36"/>
      <c r="R13" s="34"/>
      <c r="S13" s="34"/>
      <c r="T13" s="37"/>
      <c r="U13" s="112" t="s">
        <v>65</v>
      </c>
      <c r="V13" s="34" t="s">
        <v>65</v>
      </c>
      <c r="W13" s="34" t="s">
        <v>63</v>
      </c>
      <c r="X13" s="34" t="s">
        <v>63</v>
      </c>
      <c r="Y13" s="88"/>
      <c r="Z13" s="36"/>
      <c r="AA13" s="34"/>
      <c r="AB13" s="34"/>
      <c r="AC13" s="37"/>
      <c r="AD13" s="112"/>
      <c r="AE13" s="34"/>
      <c r="AF13" s="37"/>
      <c r="AG13" s="37"/>
      <c r="AH13" s="112"/>
      <c r="AI13" s="34"/>
      <c r="AJ13" s="34"/>
      <c r="AK13" s="88"/>
      <c r="AL13" s="112"/>
      <c r="AM13" s="34"/>
      <c r="AN13" s="34"/>
      <c r="AO13" s="88"/>
      <c r="AP13" s="36"/>
      <c r="AQ13" s="34"/>
      <c r="AR13" s="34"/>
      <c r="AS13" s="34"/>
      <c r="AT13" s="37"/>
      <c r="AU13" s="112"/>
      <c r="AV13" s="34"/>
      <c r="AW13" s="34"/>
      <c r="AX13" s="88"/>
      <c r="AY13" s="36"/>
      <c r="AZ13" s="34"/>
      <c r="BA13" s="34"/>
      <c r="BB13" s="88"/>
      <c r="BC13" s="38"/>
      <c r="BD13" s="117" t="s">
        <v>51</v>
      </c>
      <c r="BE13" s="40"/>
      <c r="BF13" s="40"/>
      <c r="BG13" s="40"/>
      <c r="BH13" s="40"/>
      <c r="BI13" s="40"/>
      <c r="BJ13" s="168"/>
      <c r="BK13" s="153">
        <v>52</v>
      </c>
    </row>
    <row r="14" spans="1:63" s="41" customFormat="1" ht="35.25" customHeight="1">
      <c r="A14" s="103" t="s">
        <v>77</v>
      </c>
      <c r="B14" s="108"/>
      <c r="C14" s="80"/>
      <c r="D14" s="80"/>
      <c r="E14" s="81"/>
      <c r="F14" s="109"/>
      <c r="G14" s="83"/>
      <c r="H14" s="82"/>
      <c r="I14" s="82"/>
      <c r="J14" s="82"/>
      <c r="K14" s="84"/>
      <c r="L14" s="113"/>
      <c r="M14" s="82"/>
      <c r="N14" s="82"/>
      <c r="O14" s="82"/>
      <c r="P14" s="89"/>
      <c r="Q14" s="83"/>
      <c r="R14" s="82"/>
      <c r="S14" s="82"/>
      <c r="T14" s="84"/>
      <c r="U14" s="112" t="s">
        <v>65</v>
      </c>
      <c r="V14" s="34" t="s">
        <v>65</v>
      </c>
      <c r="W14" s="34" t="s">
        <v>63</v>
      </c>
      <c r="X14" s="34" t="s">
        <v>63</v>
      </c>
      <c r="Y14" s="88"/>
      <c r="Z14" s="83"/>
      <c r="AA14" s="82"/>
      <c r="AB14" s="82"/>
      <c r="AC14" s="84"/>
      <c r="AD14" s="113"/>
      <c r="AE14" s="82"/>
      <c r="AF14" s="84"/>
      <c r="AG14" s="84"/>
      <c r="AH14" s="113"/>
      <c r="AI14" s="82"/>
      <c r="AJ14" s="82"/>
      <c r="AK14" s="89"/>
      <c r="AL14" s="113"/>
      <c r="AM14" s="82"/>
      <c r="AN14" s="82"/>
      <c r="AO14" s="89"/>
      <c r="AP14" s="83"/>
      <c r="AQ14" s="82"/>
      <c r="AR14" s="82"/>
      <c r="AS14" s="82"/>
      <c r="AT14" s="84"/>
      <c r="AU14" s="113"/>
      <c r="AV14" s="82"/>
      <c r="AW14" s="82"/>
      <c r="AX14" s="89"/>
      <c r="AY14" s="83"/>
      <c r="AZ14" s="82"/>
      <c r="BA14" s="82"/>
      <c r="BB14" s="89"/>
      <c r="BC14" s="38"/>
      <c r="BD14" s="118" t="s">
        <v>52</v>
      </c>
      <c r="BE14" s="85"/>
      <c r="BF14" s="85"/>
      <c r="BG14" s="85"/>
      <c r="BH14" s="85"/>
      <c r="BI14" s="85"/>
      <c r="BJ14" s="169"/>
      <c r="BK14" s="153">
        <v>52</v>
      </c>
    </row>
    <row r="15" spans="1:63" s="41" customFormat="1" ht="35.25" customHeight="1">
      <c r="A15" s="103" t="s">
        <v>78</v>
      </c>
      <c r="B15" s="108"/>
      <c r="C15" s="80"/>
      <c r="D15" s="80"/>
      <c r="E15" s="81"/>
      <c r="F15" s="109"/>
      <c r="G15" s="83"/>
      <c r="H15" s="82"/>
      <c r="I15" s="82"/>
      <c r="J15" s="82"/>
      <c r="K15" s="84"/>
      <c r="L15" s="113"/>
      <c r="M15" s="82"/>
      <c r="N15" s="82"/>
      <c r="O15" s="82"/>
      <c r="P15" s="89"/>
      <c r="Q15" s="83"/>
      <c r="R15" s="82"/>
      <c r="S15" s="82"/>
      <c r="T15" s="84"/>
      <c r="U15" s="112" t="s">
        <v>65</v>
      </c>
      <c r="V15" s="34" t="s">
        <v>65</v>
      </c>
      <c r="W15" s="34" t="s">
        <v>63</v>
      </c>
      <c r="X15" s="34" t="s">
        <v>63</v>
      </c>
      <c r="Y15" s="88"/>
      <c r="Z15" s="83"/>
      <c r="AA15" s="82"/>
      <c r="AB15" s="82"/>
      <c r="AC15" s="84"/>
      <c r="AD15" s="113"/>
      <c r="AE15" s="82"/>
      <c r="AF15" s="84"/>
      <c r="AG15" s="131"/>
      <c r="AH15" s="132"/>
      <c r="AI15" s="129"/>
      <c r="AJ15" s="129"/>
      <c r="AK15" s="130"/>
      <c r="AL15" s="112"/>
      <c r="AM15" s="34"/>
      <c r="AN15" s="34"/>
      <c r="AO15" s="88"/>
      <c r="AP15" s="36"/>
      <c r="AQ15" s="34"/>
      <c r="AR15" s="34"/>
      <c r="AS15" s="34"/>
      <c r="AT15" s="35"/>
      <c r="AU15" s="112"/>
      <c r="AV15" s="34"/>
      <c r="AW15" s="34"/>
      <c r="AX15" s="37"/>
      <c r="AY15" s="112"/>
      <c r="AZ15" s="34"/>
      <c r="BA15" s="34"/>
      <c r="BB15" s="88"/>
      <c r="BC15" s="38"/>
      <c r="BD15" s="118" t="s">
        <v>53</v>
      </c>
      <c r="BE15" s="85"/>
      <c r="BF15" s="85"/>
      <c r="BG15" s="85"/>
      <c r="BH15" s="85"/>
      <c r="BI15" s="85"/>
      <c r="BJ15" s="169"/>
      <c r="BK15" s="153">
        <v>52</v>
      </c>
    </row>
    <row r="16" spans="1:63" s="41" customFormat="1" ht="35.25" customHeight="1" thickBot="1">
      <c r="A16" s="104" t="s">
        <v>54</v>
      </c>
      <c r="B16" s="110"/>
      <c r="C16" s="90"/>
      <c r="D16" s="90"/>
      <c r="E16" s="91"/>
      <c r="F16" s="111"/>
      <c r="G16" s="94"/>
      <c r="H16" s="92"/>
      <c r="I16" s="92"/>
      <c r="J16" s="92"/>
      <c r="K16" s="95"/>
      <c r="L16" s="114"/>
      <c r="M16" s="92"/>
      <c r="N16" s="92"/>
      <c r="O16" s="92"/>
      <c r="P16" s="97"/>
      <c r="Q16" s="94"/>
      <c r="R16" s="92"/>
      <c r="S16" s="92"/>
      <c r="T16" s="95"/>
      <c r="U16" s="115" t="s">
        <v>65</v>
      </c>
      <c r="V16" s="96" t="s">
        <v>65</v>
      </c>
      <c r="W16" s="96" t="s">
        <v>63</v>
      </c>
      <c r="X16" s="96" t="s">
        <v>63</v>
      </c>
      <c r="Y16" s="116"/>
      <c r="Z16" s="94"/>
      <c r="AA16" s="92"/>
      <c r="AB16" s="92"/>
      <c r="AC16" s="95"/>
      <c r="AD16" s="114"/>
      <c r="AE16" s="92"/>
      <c r="AF16" s="95"/>
      <c r="AG16" s="95"/>
      <c r="AH16" s="114"/>
      <c r="AI16" s="92"/>
      <c r="AJ16" s="92"/>
      <c r="AK16" s="97"/>
      <c r="AL16" s="114"/>
      <c r="AM16" s="92"/>
      <c r="AN16" s="92"/>
      <c r="AO16" s="97"/>
      <c r="AP16" s="94"/>
      <c r="AQ16" s="92"/>
      <c r="AR16" s="92"/>
      <c r="AS16" s="92"/>
      <c r="AT16" s="93"/>
      <c r="AU16" s="114"/>
      <c r="AV16" s="92"/>
      <c r="AW16" s="92"/>
      <c r="AX16" s="95"/>
      <c r="AY16" s="114"/>
      <c r="AZ16" s="92"/>
      <c r="BA16" s="92"/>
      <c r="BB16" s="97"/>
      <c r="BC16" s="38"/>
      <c r="BD16" s="119" t="s">
        <v>54</v>
      </c>
      <c r="BE16" s="120"/>
      <c r="BF16" s="120"/>
      <c r="BG16" s="120"/>
      <c r="BH16" s="120"/>
      <c r="BI16" s="120"/>
      <c r="BJ16" s="170"/>
      <c r="BK16" s="139">
        <v>44</v>
      </c>
    </row>
    <row r="17" spans="1:63" s="42" customFormat="1" ht="35.25" customHeight="1" thickTop="1">
      <c r="A17" s="39"/>
      <c r="B17" s="39"/>
      <c r="C17" s="39"/>
      <c r="D17" s="3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9"/>
      <c r="BF17" s="39"/>
      <c r="BG17" s="39"/>
      <c r="BH17" s="39"/>
      <c r="BI17" s="39"/>
      <c r="BJ17" s="39"/>
      <c r="BK17" s="39"/>
    </row>
    <row r="18" spans="1:55" s="44" customFormat="1" ht="35.25" customHeight="1">
      <c r="A18" s="43" t="s">
        <v>56</v>
      </c>
      <c r="F18" s="45"/>
      <c r="G18" s="46" t="s">
        <v>84</v>
      </c>
      <c r="H18" s="46"/>
      <c r="I18" s="46"/>
      <c r="J18" s="47" t="s">
        <v>65</v>
      </c>
      <c r="K18" s="46" t="s">
        <v>58</v>
      </c>
      <c r="L18" s="46"/>
      <c r="M18" s="46"/>
      <c r="O18" s="47" t="s">
        <v>66</v>
      </c>
      <c r="P18" s="46" t="s">
        <v>20</v>
      </c>
      <c r="Q18" s="46"/>
      <c r="R18" s="46"/>
      <c r="S18" s="47" t="s">
        <v>101</v>
      </c>
      <c r="T18" s="46" t="s">
        <v>103</v>
      </c>
      <c r="U18" s="46"/>
      <c r="V18" s="46"/>
      <c r="W18" s="46"/>
      <c r="Y18" s="47" t="s">
        <v>102</v>
      </c>
      <c r="Z18" s="46" t="s">
        <v>104</v>
      </c>
      <c r="AA18" s="46"/>
      <c r="AB18" s="46"/>
      <c r="AC18" s="46"/>
      <c r="AD18" s="46"/>
      <c r="AE18" s="172" t="s">
        <v>63</v>
      </c>
      <c r="AF18" s="44" t="s">
        <v>59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</row>
    <row r="19" spans="1:63" s="50" customFormat="1" ht="35.25" customHeight="1">
      <c r="A19" s="48"/>
      <c r="B19" s="48"/>
      <c r="C19" s="4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8"/>
      <c r="BE19" s="48"/>
      <c r="BF19" s="48"/>
      <c r="BG19" s="48"/>
      <c r="BH19" s="48"/>
      <c r="BI19" s="48"/>
      <c r="BJ19" s="48"/>
      <c r="BK19" s="48"/>
    </row>
    <row r="20" spans="1:63" s="50" customFormat="1" ht="35.25" customHeight="1">
      <c r="A20" s="852" t="s">
        <v>60</v>
      </c>
      <c r="B20" s="852"/>
      <c r="C20" s="852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2"/>
      <c r="AO20" s="852"/>
      <c r="AP20" s="852"/>
      <c r="AQ20" s="852"/>
      <c r="AR20" s="852"/>
      <c r="AS20" s="852"/>
      <c r="AT20" s="852"/>
      <c r="AU20" s="852"/>
      <c r="AV20" s="852"/>
      <c r="AW20" s="852"/>
      <c r="AX20" s="852"/>
      <c r="AY20" s="852"/>
      <c r="AZ20" s="852"/>
      <c r="BA20" s="852"/>
      <c r="BB20" s="852"/>
      <c r="BC20" s="852"/>
      <c r="BD20" s="852"/>
      <c r="BE20" s="852"/>
      <c r="BF20" s="852"/>
      <c r="BG20" s="852"/>
      <c r="BH20" s="852"/>
      <c r="BI20" s="852"/>
      <c r="BJ20" s="852"/>
      <c r="BK20" s="852"/>
    </row>
    <row r="21" spans="1:63" s="51" customFormat="1" ht="35.25" customHeight="1" thickBot="1">
      <c r="A21" s="2"/>
      <c r="B21" s="2"/>
      <c r="C21" s="2"/>
      <c r="D21" s="2"/>
      <c r="E21" s="2"/>
      <c r="BI21" s="2"/>
      <c r="BJ21" s="2"/>
      <c r="BK21" s="2"/>
    </row>
    <row r="22" spans="5:63" s="51" customFormat="1" ht="44.25" customHeight="1" thickTop="1">
      <c r="E22" s="371" t="s">
        <v>1</v>
      </c>
      <c r="F22" s="360" t="s">
        <v>2</v>
      </c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2"/>
      <c r="S22" s="853" t="s">
        <v>122</v>
      </c>
      <c r="T22" s="854"/>
      <c r="U22" s="855"/>
      <c r="V22" s="340" t="s">
        <v>123</v>
      </c>
      <c r="W22" s="378"/>
      <c r="X22" s="378"/>
      <c r="Y22" s="380"/>
      <c r="Z22" s="340" t="s">
        <v>124</v>
      </c>
      <c r="AA22" s="414"/>
      <c r="AB22" s="414"/>
      <c r="AC22" s="414"/>
      <c r="AD22" s="414"/>
      <c r="AE22" s="414"/>
      <c r="AF22" s="414"/>
      <c r="AG22" s="415"/>
      <c r="AH22" s="862" t="s">
        <v>4</v>
      </c>
      <c r="AI22" s="863"/>
      <c r="AJ22" s="867" t="s">
        <v>85</v>
      </c>
      <c r="AK22" s="868"/>
      <c r="AL22" s="868"/>
      <c r="AM22" s="868"/>
      <c r="AN22" s="868"/>
      <c r="AO22" s="868"/>
      <c r="AP22" s="868"/>
      <c r="AQ22" s="869"/>
      <c r="AR22" s="870" t="s">
        <v>80</v>
      </c>
      <c r="AS22" s="868"/>
      <c r="AT22" s="868"/>
      <c r="AU22" s="868"/>
      <c r="AV22" s="868"/>
      <c r="AW22" s="868"/>
      <c r="AX22" s="868"/>
      <c r="AY22" s="868"/>
      <c r="AZ22" s="868"/>
      <c r="BA22" s="868"/>
      <c r="BB22" s="868"/>
      <c r="BC22" s="868"/>
      <c r="BD22" s="868"/>
      <c r="BE22" s="868"/>
      <c r="BF22" s="868"/>
      <c r="BG22" s="869"/>
      <c r="BI22" s="57"/>
      <c r="BJ22" s="57"/>
      <c r="BK22" s="57"/>
    </row>
    <row r="23" spans="5:63" s="52" customFormat="1" ht="35.25" customHeight="1">
      <c r="E23" s="358"/>
      <c r="F23" s="363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5"/>
      <c r="S23" s="856"/>
      <c r="T23" s="857"/>
      <c r="U23" s="858"/>
      <c r="V23" s="424" t="s">
        <v>106</v>
      </c>
      <c r="W23" s="425"/>
      <c r="X23" s="341" t="s">
        <v>5</v>
      </c>
      <c r="Y23" s="342"/>
      <c r="Z23" s="837" t="s">
        <v>3</v>
      </c>
      <c r="AA23" s="838"/>
      <c r="AB23" s="435" t="s">
        <v>97</v>
      </c>
      <c r="AC23" s="436"/>
      <c r="AD23" s="436"/>
      <c r="AE23" s="436"/>
      <c r="AF23" s="436"/>
      <c r="AG23" s="437"/>
      <c r="AH23" s="864"/>
      <c r="AI23" s="865"/>
      <c r="AJ23" s="825" t="s">
        <v>91</v>
      </c>
      <c r="AK23" s="826"/>
      <c r="AL23" s="831" t="s">
        <v>92</v>
      </c>
      <c r="AM23" s="826"/>
      <c r="AN23" s="831" t="s">
        <v>93</v>
      </c>
      <c r="AO23" s="826"/>
      <c r="AP23" s="831" t="s">
        <v>94</v>
      </c>
      <c r="AQ23" s="834"/>
      <c r="AR23" s="824" t="s">
        <v>7</v>
      </c>
      <c r="AS23" s="822"/>
      <c r="AT23" s="821" t="s">
        <v>8</v>
      </c>
      <c r="AU23" s="822"/>
      <c r="AV23" s="821" t="s">
        <v>9</v>
      </c>
      <c r="AW23" s="822"/>
      <c r="AX23" s="821" t="s">
        <v>10</v>
      </c>
      <c r="AY23" s="822"/>
      <c r="AZ23" s="821" t="s">
        <v>11</v>
      </c>
      <c r="BA23" s="822"/>
      <c r="BB23" s="821" t="s">
        <v>12</v>
      </c>
      <c r="BC23" s="822"/>
      <c r="BD23" s="821" t="s">
        <v>13</v>
      </c>
      <c r="BE23" s="822"/>
      <c r="BF23" s="821" t="s">
        <v>14</v>
      </c>
      <c r="BG23" s="823"/>
      <c r="BK23" s="140"/>
    </row>
    <row r="24" spans="5:63" s="52" customFormat="1" ht="35.25" customHeight="1">
      <c r="E24" s="358"/>
      <c r="F24" s="363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S24" s="856"/>
      <c r="T24" s="857"/>
      <c r="U24" s="858"/>
      <c r="V24" s="426"/>
      <c r="W24" s="427"/>
      <c r="X24" s="410"/>
      <c r="Y24" s="411"/>
      <c r="Z24" s="839"/>
      <c r="AA24" s="840"/>
      <c r="AB24" s="843" t="s">
        <v>15</v>
      </c>
      <c r="AC24" s="844"/>
      <c r="AD24" s="843" t="s">
        <v>95</v>
      </c>
      <c r="AE24" s="847"/>
      <c r="AF24" s="843" t="s">
        <v>96</v>
      </c>
      <c r="AG24" s="847"/>
      <c r="AH24" s="864"/>
      <c r="AI24" s="865"/>
      <c r="AJ24" s="827"/>
      <c r="AK24" s="828"/>
      <c r="AL24" s="832"/>
      <c r="AM24" s="828"/>
      <c r="AN24" s="832"/>
      <c r="AO24" s="828"/>
      <c r="AP24" s="832"/>
      <c r="AQ24" s="835"/>
      <c r="AR24" s="438" t="s">
        <v>16</v>
      </c>
      <c r="AS24" s="439"/>
      <c r="AT24" s="444" t="s">
        <v>16</v>
      </c>
      <c r="AU24" s="439"/>
      <c r="AV24" s="444" t="s">
        <v>16</v>
      </c>
      <c r="AW24" s="439"/>
      <c r="AX24" s="444" t="s">
        <v>16</v>
      </c>
      <c r="AY24" s="439"/>
      <c r="AZ24" s="444" t="s">
        <v>16</v>
      </c>
      <c r="BA24" s="439"/>
      <c r="BB24" s="444" t="s">
        <v>16</v>
      </c>
      <c r="BC24" s="439"/>
      <c r="BD24" s="444" t="s">
        <v>16</v>
      </c>
      <c r="BE24" s="439"/>
      <c r="BF24" s="444" t="s">
        <v>98</v>
      </c>
      <c r="BG24" s="447"/>
      <c r="BK24" s="141"/>
    </row>
    <row r="25" spans="5:63" s="52" customFormat="1" ht="35.25" customHeight="1" thickBot="1">
      <c r="E25" s="359"/>
      <c r="F25" s="354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6"/>
      <c r="S25" s="859"/>
      <c r="T25" s="860"/>
      <c r="U25" s="861"/>
      <c r="V25" s="428"/>
      <c r="W25" s="429"/>
      <c r="X25" s="412"/>
      <c r="Y25" s="413"/>
      <c r="Z25" s="841"/>
      <c r="AA25" s="842"/>
      <c r="AB25" s="845"/>
      <c r="AC25" s="846"/>
      <c r="AD25" s="848"/>
      <c r="AE25" s="849"/>
      <c r="AF25" s="848"/>
      <c r="AG25" s="849"/>
      <c r="AH25" s="845"/>
      <c r="AI25" s="866"/>
      <c r="AJ25" s="829"/>
      <c r="AK25" s="830"/>
      <c r="AL25" s="833"/>
      <c r="AM25" s="830"/>
      <c r="AN25" s="833"/>
      <c r="AO25" s="830"/>
      <c r="AP25" s="833"/>
      <c r="AQ25" s="836"/>
      <c r="AR25" s="442"/>
      <c r="AS25" s="443"/>
      <c r="AT25" s="446"/>
      <c r="AU25" s="443"/>
      <c r="AV25" s="446"/>
      <c r="AW25" s="443"/>
      <c r="AX25" s="446"/>
      <c r="AY25" s="443"/>
      <c r="AZ25" s="446"/>
      <c r="BA25" s="443"/>
      <c r="BB25" s="446"/>
      <c r="BC25" s="443"/>
      <c r="BD25" s="446"/>
      <c r="BE25" s="443"/>
      <c r="BF25" s="446"/>
      <c r="BG25" s="449"/>
      <c r="BI25" s="142"/>
      <c r="BJ25" s="142"/>
      <c r="BK25" s="142"/>
    </row>
    <row r="26" spans="5:63" s="57" customFormat="1" ht="35.25" customHeight="1" thickBot="1" thickTop="1">
      <c r="E26" s="53">
        <v>1</v>
      </c>
      <c r="F26" s="816">
        <v>2</v>
      </c>
      <c r="G26" s="817"/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8"/>
      <c r="S26" s="816">
        <v>3</v>
      </c>
      <c r="T26" s="819"/>
      <c r="U26" s="820"/>
      <c r="V26" s="815">
        <v>4</v>
      </c>
      <c r="W26" s="814"/>
      <c r="X26" s="807">
        <v>5</v>
      </c>
      <c r="Y26" s="808"/>
      <c r="Z26" s="815">
        <v>6</v>
      </c>
      <c r="AA26" s="814"/>
      <c r="AB26" s="807">
        <v>7</v>
      </c>
      <c r="AC26" s="814"/>
      <c r="AD26" s="807">
        <v>8</v>
      </c>
      <c r="AE26" s="814"/>
      <c r="AF26" s="807">
        <v>9</v>
      </c>
      <c r="AG26" s="814"/>
      <c r="AH26" s="807">
        <v>10</v>
      </c>
      <c r="AI26" s="808"/>
      <c r="AJ26" s="815">
        <v>11</v>
      </c>
      <c r="AK26" s="814"/>
      <c r="AL26" s="807">
        <v>12</v>
      </c>
      <c r="AM26" s="814"/>
      <c r="AN26" s="807">
        <v>13</v>
      </c>
      <c r="AO26" s="814"/>
      <c r="AP26" s="807">
        <v>14</v>
      </c>
      <c r="AQ26" s="808"/>
      <c r="AR26" s="815">
        <v>15</v>
      </c>
      <c r="AS26" s="814"/>
      <c r="AT26" s="807">
        <v>16</v>
      </c>
      <c r="AU26" s="814"/>
      <c r="AV26" s="807">
        <v>17</v>
      </c>
      <c r="AW26" s="814"/>
      <c r="AX26" s="807">
        <v>18</v>
      </c>
      <c r="AY26" s="814"/>
      <c r="AZ26" s="807">
        <v>19</v>
      </c>
      <c r="BA26" s="814"/>
      <c r="BB26" s="807">
        <v>20</v>
      </c>
      <c r="BC26" s="814"/>
      <c r="BD26" s="807">
        <v>21</v>
      </c>
      <c r="BE26" s="814"/>
      <c r="BF26" s="807">
        <v>22</v>
      </c>
      <c r="BG26" s="808"/>
      <c r="BI26" s="143"/>
      <c r="BJ26" s="143"/>
      <c r="BK26" s="143"/>
    </row>
    <row r="27" spans="5:63" s="57" customFormat="1" ht="35.25" customHeight="1" thickBot="1" thickTop="1">
      <c r="E27" s="809" t="s">
        <v>120</v>
      </c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0"/>
      <c r="AD27" s="810"/>
      <c r="AE27" s="810"/>
      <c r="AF27" s="810"/>
      <c r="AG27" s="810"/>
      <c r="AH27" s="810"/>
      <c r="AI27" s="810"/>
      <c r="AJ27" s="810"/>
      <c r="AK27" s="810"/>
      <c r="AL27" s="810"/>
      <c r="AM27" s="810"/>
      <c r="AN27" s="810"/>
      <c r="AO27" s="810"/>
      <c r="AP27" s="810"/>
      <c r="AQ27" s="810"/>
      <c r="AR27" s="810"/>
      <c r="AS27" s="810"/>
      <c r="AT27" s="810"/>
      <c r="AU27" s="810"/>
      <c r="AV27" s="810"/>
      <c r="AW27" s="810"/>
      <c r="AX27" s="810"/>
      <c r="AY27" s="810"/>
      <c r="AZ27" s="810"/>
      <c r="BA27" s="810"/>
      <c r="BB27" s="810"/>
      <c r="BC27" s="810"/>
      <c r="BD27" s="810"/>
      <c r="BE27" s="810"/>
      <c r="BF27" s="810"/>
      <c r="BG27" s="811"/>
      <c r="BI27" s="143"/>
      <c r="BJ27" s="143"/>
      <c r="BK27" s="143"/>
    </row>
    <row r="28" spans="5:63" s="54" customFormat="1" ht="35.25" customHeight="1" thickBot="1" thickTop="1">
      <c r="E28" s="782" t="s">
        <v>113</v>
      </c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  <c r="W28" s="812"/>
      <c r="X28" s="812"/>
      <c r="Y28" s="812"/>
      <c r="Z28" s="812"/>
      <c r="AA28" s="812"/>
      <c r="AB28" s="812"/>
      <c r="AC28" s="812"/>
      <c r="AD28" s="812"/>
      <c r="AE28" s="812"/>
      <c r="AF28" s="812"/>
      <c r="AG28" s="812"/>
      <c r="AH28" s="812"/>
      <c r="AI28" s="812"/>
      <c r="AJ28" s="812"/>
      <c r="AK28" s="812"/>
      <c r="AL28" s="812"/>
      <c r="AM28" s="812"/>
      <c r="AN28" s="812"/>
      <c r="AO28" s="812"/>
      <c r="AP28" s="812"/>
      <c r="AQ28" s="812"/>
      <c r="AR28" s="812"/>
      <c r="AS28" s="812"/>
      <c r="AT28" s="812"/>
      <c r="AU28" s="812"/>
      <c r="AV28" s="812"/>
      <c r="AW28" s="812"/>
      <c r="AX28" s="812"/>
      <c r="AY28" s="812"/>
      <c r="AZ28" s="812"/>
      <c r="BA28" s="812"/>
      <c r="BB28" s="812"/>
      <c r="BC28" s="812"/>
      <c r="BD28" s="812"/>
      <c r="BE28" s="812"/>
      <c r="BF28" s="812"/>
      <c r="BG28" s="813"/>
      <c r="BI28" s="144"/>
      <c r="BJ28" s="144"/>
      <c r="BK28" s="144"/>
    </row>
    <row r="29" spans="5:63" s="25" customFormat="1" ht="35.25" customHeight="1" thickTop="1">
      <c r="E29" s="179">
        <v>1</v>
      </c>
      <c r="F29" s="407" t="s">
        <v>133</v>
      </c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9"/>
      <c r="S29" s="384" t="s">
        <v>134</v>
      </c>
      <c r="T29" s="383"/>
      <c r="U29" s="382"/>
      <c r="V29" s="506">
        <v>8</v>
      </c>
      <c r="W29" s="497"/>
      <c r="X29" s="496">
        <f aca="true" t="shared" si="1" ref="X29:X34">V29*36</f>
        <v>288</v>
      </c>
      <c r="Y29" s="462"/>
      <c r="Z29" s="494">
        <f>AB29+AD29+AF29</f>
        <v>144</v>
      </c>
      <c r="AA29" s="495"/>
      <c r="AB29" s="498"/>
      <c r="AC29" s="495"/>
      <c r="AD29" s="498">
        <v>144</v>
      </c>
      <c r="AE29" s="495"/>
      <c r="AF29" s="498"/>
      <c r="AG29" s="804"/>
      <c r="AH29" s="498">
        <f aca="true" t="shared" si="2" ref="AH29:AH34">X29-Z29</f>
        <v>144</v>
      </c>
      <c r="AI29" s="499"/>
      <c r="AJ29" s="494"/>
      <c r="AK29" s="495"/>
      <c r="AL29" s="805">
        <v>2.4</v>
      </c>
      <c r="AM29" s="806"/>
      <c r="AN29" s="498"/>
      <c r="AO29" s="495"/>
      <c r="AP29" s="498"/>
      <c r="AQ29" s="499"/>
      <c r="AR29" s="389">
        <v>2</v>
      </c>
      <c r="AS29" s="390"/>
      <c r="AT29" s="393">
        <v>2</v>
      </c>
      <c r="AU29" s="390"/>
      <c r="AV29" s="393">
        <v>2</v>
      </c>
      <c r="AW29" s="390"/>
      <c r="AX29" s="393">
        <v>2</v>
      </c>
      <c r="AY29" s="456"/>
      <c r="AZ29" s="804"/>
      <c r="BA29" s="495"/>
      <c r="BB29" s="498"/>
      <c r="BC29" s="495"/>
      <c r="BD29" s="498"/>
      <c r="BE29" s="495"/>
      <c r="BF29" s="498"/>
      <c r="BG29" s="499"/>
      <c r="BI29" s="174"/>
      <c r="BJ29" s="174"/>
      <c r="BK29" s="174"/>
    </row>
    <row r="30" spans="5:63" s="25" customFormat="1" ht="35.25" customHeight="1">
      <c r="E30" s="180">
        <f>E29+1</f>
        <v>2</v>
      </c>
      <c r="F30" s="377" t="s">
        <v>226</v>
      </c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2"/>
      <c r="S30" s="473" t="s">
        <v>136</v>
      </c>
      <c r="T30" s="474"/>
      <c r="U30" s="510"/>
      <c r="V30" s="460">
        <v>2.5</v>
      </c>
      <c r="W30" s="618"/>
      <c r="X30" s="496">
        <f t="shared" si="1"/>
        <v>90</v>
      </c>
      <c r="Y30" s="462"/>
      <c r="Z30" s="454">
        <f>AB30+AD30+AF30</f>
        <v>45</v>
      </c>
      <c r="AA30" s="463"/>
      <c r="AB30" s="450">
        <v>27</v>
      </c>
      <c r="AC30" s="463"/>
      <c r="AD30" s="450">
        <v>18</v>
      </c>
      <c r="AE30" s="463"/>
      <c r="AF30" s="450"/>
      <c r="AG30" s="470"/>
      <c r="AH30" s="450">
        <f t="shared" si="2"/>
        <v>45</v>
      </c>
      <c r="AI30" s="457"/>
      <c r="AJ30" s="454"/>
      <c r="AK30" s="463"/>
      <c r="AL30" s="450" t="s">
        <v>222</v>
      </c>
      <c r="AM30" s="463"/>
      <c r="AN30" s="450"/>
      <c r="AO30" s="463"/>
      <c r="AP30" s="450"/>
      <c r="AQ30" s="457"/>
      <c r="AR30" s="454"/>
      <c r="AS30" s="463"/>
      <c r="AT30" s="450"/>
      <c r="AU30" s="463"/>
      <c r="AV30" s="450"/>
      <c r="AW30" s="463"/>
      <c r="AX30" s="450">
        <v>2.5</v>
      </c>
      <c r="AY30" s="457"/>
      <c r="AZ30" s="470"/>
      <c r="BA30" s="463"/>
      <c r="BB30" s="450"/>
      <c r="BC30" s="463"/>
      <c r="BD30" s="450"/>
      <c r="BE30" s="463"/>
      <c r="BF30" s="450"/>
      <c r="BG30" s="457"/>
      <c r="BI30" s="174"/>
      <c r="BJ30" s="174"/>
      <c r="BK30" s="174"/>
    </row>
    <row r="31" spans="5:63" s="25" customFormat="1" ht="35.25" customHeight="1">
      <c r="E31" s="180">
        <f>E30+1</f>
        <v>3</v>
      </c>
      <c r="F31" s="377" t="s">
        <v>212</v>
      </c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2"/>
      <c r="S31" s="473" t="s">
        <v>138</v>
      </c>
      <c r="T31" s="474"/>
      <c r="U31" s="510"/>
      <c r="V31" s="460">
        <v>1</v>
      </c>
      <c r="W31" s="618"/>
      <c r="X31" s="496">
        <f t="shared" si="1"/>
        <v>36</v>
      </c>
      <c r="Y31" s="462"/>
      <c r="Z31" s="454">
        <f>AB31+AD31+AF31</f>
        <v>18</v>
      </c>
      <c r="AA31" s="463"/>
      <c r="AB31" s="450"/>
      <c r="AC31" s="463"/>
      <c r="AD31" s="450">
        <v>18</v>
      </c>
      <c r="AE31" s="463"/>
      <c r="AF31" s="450"/>
      <c r="AG31" s="470"/>
      <c r="AH31" s="450">
        <f t="shared" si="2"/>
        <v>18</v>
      </c>
      <c r="AI31" s="457"/>
      <c r="AJ31" s="454"/>
      <c r="AK31" s="463"/>
      <c r="AL31" s="450">
        <v>2</v>
      </c>
      <c r="AM31" s="463"/>
      <c r="AN31" s="450"/>
      <c r="AO31" s="463"/>
      <c r="AP31" s="450"/>
      <c r="AQ31" s="457"/>
      <c r="AR31" s="454"/>
      <c r="AS31" s="463"/>
      <c r="AT31" s="450">
        <v>1</v>
      </c>
      <c r="AU31" s="463"/>
      <c r="AV31" s="450"/>
      <c r="AW31" s="463"/>
      <c r="AX31" s="450"/>
      <c r="AY31" s="457"/>
      <c r="AZ31" s="470"/>
      <c r="BA31" s="463"/>
      <c r="BB31" s="450"/>
      <c r="BC31" s="463"/>
      <c r="BD31" s="450"/>
      <c r="BE31" s="463"/>
      <c r="BF31" s="450"/>
      <c r="BG31" s="457"/>
      <c r="BI31" s="174"/>
      <c r="BJ31" s="174"/>
      <c r="BK31" s="174"/>
    </row>
    <row r="32" spans="5:63" s="25" customFormat="1" ht="35.25" customHeight="1">
      <c r="E32" s="180">
        <f>E31+1</f>
        <v>4</v>
      </c>
      <c r="F32" s="377" t="s">
        <v>213</v>
      </c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2"/>
      <c r="S32" s="473" t="s">
        <v>140</v>
      </c>
      <c r="T32" s="474"/>
      <c r="U32" s="510"/>
      <c r="V32" s="460">
        <v>1.5</v>
      </c>
      <c r="W32" s="618"/>
      <c r="X32" s="496">
        <f t="shared" si="1"/>
        <v>54</v>
      </c>
      <c r="Y32" s="462"/>
      <c r="Z32" s="454">
        <f>AB32+AD32+AF32</f>
        <v>27</v>
      </c>
      <c r="AA32" s="463"/>
      <c r="AB32" s="450">
        <v>18</v>
      </c>
      <c r="AC32" s="463"/>
      <c r="AD32" s="450">
        <v>9</v>
      </c>
      <c r="AE32" s="463"/>
      <c r="AF32" s="450"/>
      <c r="AG32" s="470"/>
      <c r="AH32" s="450">
        <f t="shared" si="2"/>
        <v>27</v>
      </c>
      <c r="AI32" s="457"/>
      <c r="AJ32" s="454"/>
      <c r="AK32" s="463"/>
      <c r="AL32" s="450">
        <v>2</v>
      </c>
      <c r="AM32" s="463"/>
      <c r="AN32" s="450"/>
      <c r="AO32" s="463"/>
      <c r="AP32" s="450"/>
      <c r="AQ32" s="457"/>
      <c r="AR32" s="454"/>
      <c r="AS32" s="463"/>
      <c r="AT32" s="450">
        <v>1.5</v>
      </c>
      <c r="AU32" s="463"/>
      <c r="AV32" s="450"/>
      <c r="AW32" s="463"/>
      <c r="AX32" s="450"/>
      <c r="AY32" s="457"/>
      <c r="AZ32" s="470"/>
      <c r="BA32" s="463"/>
      <c r="BB32" s="450"/>
      <c r="BC32" s="463"/>
      <c r="BD32" s="450"/>
      <c r="BE32" s="463"/>
      <c r="BF32" s="450"/>
      <c r="BG32" s="457"/>
      <c r="BI32" s="174"/>
      <c r="BJ32" s="174"/>
      <c r="BK32" s="174"/>
    </row>
    <row r="33" spans="5:63" s="25" customFormat="1" ht="35.25" customHeight="1">
      <c r="E33" s="180">
        <f>E32+1</f>
        <v>5</v>
      </c>
      <c r="F33" s="377" t="s">
        <v>211</v>
      </c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2"/>
      <c r="S33" s="473" t="s">
        <v>142</v>
      </c>
      <c r="T33" s="474"/>
      <c r="U33" s="510"/>
      <c r="V33" s="460">
        <v>1</v>
      </c>
      <c r="W33" s="618"/>
      <c r="X33" s="496">
        <f t="shared" si="1"/>
        <v>36</v>
      </c>
      <c r="Y33" s="462"/>
      <c r="Z33" s="454">
        <f>AB33+AD33+AF33</f>
        <v>18</v>
      </c>
      <c r="AA33" s="463"/>
      <c r="AB33" s="450">
        <v>18</v>
      </c>
      <c r="AC33" s="463"/>
      <c r="AD33" s="450"/>
      <c r="AE33" s="463"/>
      <c r="AF33" s="450"/>
      <c r="AG33" s="470"/>
      <c r="AH33" s="450">
        <f t="shared" si="2"/>
        <v>18</v>
      </c>
      <c r="AI33" s="457"/>
      <c r="AJ33" s="454"/>
      <c r="AK33" s="463"/>
      <c r="AL33" s="450">
        <v>1</v>
      </c>
      <c r="AM33" s="463"/>
      <c r="AN33" s="450"/>
      <c r="AO33" s="463"/>
      <c r="AP33" s="450"/>
      <c r="AQ33" s="457"/>
      <c r="AR33" s="454">
        <v>1</v>
      </c>
      <c r="AS33" s="463"/>
      <c r="AT33" s="450"/>
      <c r="AU33" s="463"/>
      <c r="AV33" s="450"/>
      <c r="AW33" s="463"/>
      <c r="AX33" s="450"/>
      <c r="AY33" s="457"/>
      <c r="AZ33" s="470"/>
      <c r="BA33" s="463"/>
      <c r="BB33" s="450"/>
      <c r="BC33" s="463"/>
      <c r="BD33" s="450"/>
      <c r="BE33" s="463"/>
      <c r="BF33" s="450"/>
      <c r="BG33" s="457"/>
      <c r="BI33" s="174"/>
      <c r="BJ33" s="174"/>
      <c r="BK33" s="174"/>
    </row>
    <row r="34" spans="5:63" s="25" customFormat="1" ht="35.25" customHeight="1" thickBot="1">
      <c r="E34" s="188">
        <v>6</v>
      </c>
      <c r="F34" s="647" t="s">
        <v>210</v>
      </c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2"/>
      <c r="S34" s="489" t="s">
        <v>144</v>
      </c>
      <c r="T34" s="663"/>
      <c r="U34" s="664"/>
      <c r="V34" s="788">
        <v>1</v>
      </c>
      <c r="W34" s="659"/>
      <c r="X34" s="802">
        <f t="shared" si="1"/>
        <v>36</v>
      </c>
      <c r="Y34" s="803"/>
      <c r="Z34" s="619">
        <v>18</v>
      </c>
      <c r="AA34" s="620"/>
      <c r="AB34" s="645">
        <v>18</v>
      </c>
      <c r="AC34" s="620"/>
      <c r="AD34" s="645"/>
      <c r="AE34" s="620"/>
      <c r="AF34" s="645"/>
      <c r="AG34" s="660"/>
      <c r="AH34" s="645">
        <f t="shared" si="2"/>
        <v>18</v>
      </c>
      <c r="AI34" s="666"/>
      <c r="AJ34" s="619"/>
      <c r="AK34" s="620"/>
      <c r="AL34" s="645">
        <v>1</v>
      </c>
      <c r="AM34" s="620"/>
      <c r="AN34" s="645"/>
      <c r="AO34" s="620"/>
      <c r="AP34" s="645"/>
      <c r="AQ34" s="666"/>
      <c r="AR34" s="540">
        <v>1</v>
      </c>
      <c r="AS34" s="786"/>
      <c r="AT34" s="787"/>
      <c r="AU34" s="786"/>
      <c r="AV34" s="787"/>
      <c r="AW34" s="786"/>
      <c r="AX34" s="787"/>
      <c r="AY34" s="541"/>
      <c r="AZ34" s="660"/>
      <c r="BA34" s="620"/>
      <c r="BB34" s="645"/>
      <c r="BC34" s="620"/>
      <c r="BD34" s="645"/>
      <c r="BE34" s="620"/>
      <c r="BF34" s="800"/>
      <c r="BG34" s="801"/>
      <c r="BI34" s="174"/>
      <c r="BJ34" s="174"/>
      <c r="BK34" s="174"/>
    </row>
    <row r="35" spans="1:77" s="266" customFormat="1" ht="35.25" customHeight="1" thickBot="1" thickTop="1">
      <c r="A35" s="185"/>
      <c r="B35" s="185"/>
      <c r="C35" s="185"/>
      <c r="E35" s="679" t="s">
        <v>75</v>
      </c>
      <c r="F35" s="680"/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0"/>
      <c r="U35" s="681"/>
      <c r="V35" s="523">
        <f>SUM(V29:W34)</f>
        <v>15</v>
      </c>
      <c r="W35" s="524"/>
      <c r="X35" s="523">
        <f>SUM(X29:Y34)</f>
        <v>540</v>
      </c>
      <c r="Y35" s="524"/>
      <c r="Z35" s="523">
        <f>SUM(Z29:AA34)</f>
        <v>270</v>
      </c>
      <c r="AA35" s="524"/>
      <c r="AB35" s="523">
        <f>SUM(AB29:AC34)</f>
        <v>81</v>
      </c>
      <c r="AC35" s="524"/>
      <c r="AD35" s="523">
        <f>SUM(AD29:AE34)</f>
        <v>189</v>
      </c>
      <c r="AE35" s="524"/>
      <c r="AF35" s="523">
        <f>SUM(AF29:AG34)</f>
        <v>0</v>
      </c>
      <c r="AG35" s="524"/>
      <c r="AH35" s="523">
        <f>SUM(AH29:AI34)</f>
        <v>270</v>
      </c>
      <c r="AI35" s="524"/>
      <c r="AJ35" s="523"/>
      <c r="AK35" s="524"/>
      <c r="AL35" s="785">
        <v>7</v>
      </c>
      <c r="AM35" s="524"/>
      <c r="AN35" s="785"/>
      <c r="AO35" s="524"/>
      <c r="AP35" s="785"/>
      <c r="AQ35" s="546"/>
      <c r="AR35" s="523">
        <f>SUM(AR29:AS34)</f>
        <v>4</v>
      </c>
      <c r="AS35" s="524"/>
      <c r="AT35" s="523">
        <f>SUM(AT29:AU34)</f>
        <v>4.5</v>
      </c>
      <c r="AU35" s="524"/>
      <c r="AV35" s="523">
        <f>SUM(AV29:AW34)</f>
        <v>2</v>
      </c>
      <c r="AW35" s="524"/>
      <c r="AX35" s="523">
        <f>SUM(AX29:AY34)</f>
        <v>4.5</v>
      </c>
      <c r="AY35" s="524"/>
      <c r="AZ35" s="523"/>
      <c r="BA35" s="524"/>
      <c r="BB35" s="523"/>
      <c r="BC35" s="524"/>
      <c r="BD35" s="523"/>
      <c r="BE35" s="524"/>
      <c r="BF35" s="523">
        <f>SUM(BF29:BG34)</f>
        <v>0</v>
      </c>
      <c r="BG35" s="546"/>
      <c r="BH35" s="185"/>
      <c r="BI35" s="186"/>
      <c r="BJ35" s="186"/>
      <c r="BK35" s="186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</row>
    <row r="36" spans="5:63" s="25" customFormat="1" ht="35.25" customHeight="1" thickBot="1" thickTop="1">
      <c r="E36" s="797" t="s">
        <v>74</v>
      </c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  <c r="AA36" s="798"/>
      <c r="AB36" s="798"/>
      <c r="AC36" s="798"/>
      <c r="AD36" s="798"/>
      <c r="AE36" s="798"/>
      <c r="AF36" s="798"/>
      <c r="AG36" s="798"/>
      <c r="AH36" s="798"/>
      <c r="AI36" s="798"/>
      <c r="AJ36" s="798"/>
      <c r="AK36" s="798"/>
      <c r="AL36" s="798"/>
      <c r="AM36" s="798"/>
      <c r="AN36" s="798"/>
      <c r="AO36" s="798"/>
      <c r="AP36" s="798"/>
      <c r="AQ36" s="798"/>
      <c r="AR36" s="798"/>
      <c r="AS36" s="798"/>
      <c r="AT36" s="798"/>
      <c r="AU36" s="798"/>
      <c r="AV36" s="798"/>
      <c r="AW36" s="798"/>
      <c r="AX36" s="798"/>
      <c r="AY36" s="798"/>
      <c r="AZ36" s="798"/>
      <c r="BA36" s="798"/>
      <c r="BB36" s="798"/>
      <c r="BC36" s="798"/>
      <c r="BD36" s="798"/>
      <c r="BE36" s="798"/>
      <c r="BF36" s="798"/>
      <c r="BG36" s="799"/>
      <c r="BH36" s="273"/>
      <c r="BI36" s="174"/>
      <c r="BJ36" s="174"/>
      <c r="BK36" s="174"/>
    </row>
    <row r="37" spans="5:63" s="25" customFormat="1" ht="35.25" customHeight="1" thickTop="1">
      <c r="E37" s="180">
        <v>7</v>
      </c>
      <c r="F37" s="377" t="s">
        <v>260</v>
      </c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60"/>
      <c r="S37" s="473" t="s">
        <v>146</v>
      </c>
      <c r="T37" s="630"/>
      <c r="U37" s="631"/>
      <c r="V37" s="460">
        <v>2</v>
      </c>
      <c r="W37" s="618"/>
      <c r="X37" s="496">
        <f>V37*36</f>
        <v>72</v>
      </c>
      <c r="Y37" s="462"/>
      <c r="Z37" s="478">
        <f>AB37+AD37+AF37</f>
        <v>36</v>
      </c>
      <c r="AA37" s="479"/>
      <c r="AB37" s="450">
        <v>18</v>
      </c>
      <c r="AC37" s="463"/>
      <c r="AD37" s="450">
        <v>18</v>
      </c>
      <c r="AE37" s="463"/>
      <c r="AF37" s="450"/>
      <c r="AG37" s="463"/>
      <c r="AH37" s="482">
        <f>X37-Z37</f>
        <v>36</v>
      </c>
      <c r="AI37" s="483"/>
      <c r="AJ37" s="454"/>
      <c r="AK37" s="463"/>
      <c r="AL37" s="450">
        <v>3</v>
      </c>
      <c r="AM37" s="463"/>
      <c r="AN37" s="450"/>
      <c r="AO37" s="463"/>
      <c r="AP37" s="450"/>
      <c r="AQ37" s="457"/>
      <c r="AR37" s="389"/>
      <c r="AS37" s="390"/>
      <c r="AT37" s="393"/>
      <c r="AU37" s="390"/>
      <c r="AV37" s="393">
        <v>2</v>
      </c>
      <c r="AW37" s="390"/>
      <c r="AX37" s="393"/>
      <c r="AY37" s="456"/>
      <c r="AZ37" s="470"/>
      <c r="BA37" s="463"/>
      <c r="BB37" s="450"/>
      <c r="BC37" s="463"/>
      <c r="BD37" s="450"/>
      <c r="BE37" s="463"/>
      <c r="BF37" s="450"/>
      <c r="BG37" s="457"/>
      <c r="BI37" s="174"/>
      <c r="BJ37" s="174"/>
      <c r="BK37" s="174"/>
    </row>
    <row r="38" spans="5:63" s="25" customFormat="1" ht="35.25" customHeight="1">
      <c r="E38" s="180">
        <v>7</v>
      </c>
      <c r="F38" s="377" t="s">
        <v>236</v>
      </c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60"/>
      <c r="S38" s="473" t="s">
        <v>261</v>
      </c>
      <c r="T38" s="630"/>
      <c r="U38" s="631"/>
      <c r="V38" s="460">
        <v>5</v>
      </c>
      <c r="W38" s="618"/>
      <c r="X38" s="496">
        <f aca="true" t="shared" si="3" ref="X38:X46">V38*36</f>
        <v>180</v>
      </c>
      <c r="Y38" s="462"/>
      <c r="Z38" s="478">
        <f aca="true" t="shared" si="4" ref="Z38:Z45">AB38+AD38+AF38</f>
        <v>72</v>
      </c>
      <c r="AA38" s="479"/>
      <c r="AB38" s="450">
        <v>36</v>
      </c>
      <c r="AC38" s="463"/>
      <c r="AD38" s="450">
        <v>36</v>
      </c>
      <c r="AE38" s="463"/>
      <c r="AF38" s="450"/>
      <c r="AG38" s="463"/>
      <c r="AH38" s="482">
        <f aca="true" t="shared" si="5" ref="AH38:AH46">X38-Z38</f>
        <v>108</v>
      </c>
      <c r="AI38" s="483"/>
      <c r="AJ38" s="454">
        <v>1</v>
      </c>
      <c r="AK38" s="463"/>
      <c r="AL38" s="450"/>
      <c r="AM38" s="463"/>
      <c r="AN38" s="450"/>
      <c r="AO38" s="463"/>
      <c r="AP38" s="450"/>
      <c r="AQ38" s="457"/>
      <c r="AR38" s="494">
        <v>4</v>
      </c>
      <c r="AS38" s="495"/>
      <c r="AT38" s="498"/>
      <c r="AU38" s="495"/>
      <c r="AV38" s="498"/>
      <c r="AW38" s="495"/>
      <c r="AX38" s="498"/>
      <c r="AY38" s="499"/>
      <c r="AZ38" s="470"/>
      <c r="BA38" s="463"/>
      <c r="BB38" s="450"/>
      <c r="BC38" s="463"/>
      <c r="BD38" s="450"/>
      <c r="BE38" s="463"/>
      <c r="BF38" s="450"/>
      <c r="BG38" s="457"/>
      <c r="BI38" s="174"/>
      <c r="BJ38" s="174"/>
      <c r="BK38" s="174"/>
    </row>
    <row r="39" spans="5:63" s="25" customFormat="1" ht="35.25" customHeight="1">
      <c r="E39" s="180">
        <v>8</v>
      </c>
      <c r="F39" s="377" t="s">
        <v>238</v>
      </c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60"/>
      <c r="S39" s="473" t="s">
        <v>262</v>
      </c>
      <c r="T39" s="630"/>
      <c r="U39" s="631"/>
      <c r="V39" s="460">
        <v>5</v>
      </c>
      <c r="W39" s="618"/>
      <c r="X39" s="496">
        <f>V39*36</f>
        <v>180</v>
      </c>
      <c r="Y39" s="462"/>
      <c r="Z39" s="478">
        <f>AB39+AD39+AF39</f>
        <v>81</v>
      </c>
      <c r="AA39" s="479"/>
      <c r="AB39" s="450">
        <v>36</v>
      </c>
      <c r="AC39" s="463"/>
      <c r="AD39" s="450">
        <v>45</v>
      </c>
      <c r="AE39" s="463"/>
      <c r="AF39" s="450"/>
      <c r="AG39" s="463"/>
      <c r="AH39" s="482">
        <f>X39-Z39</f>
        <v>99</v>
      </c>
      <c r="AI39" s="483"/>
      <c r="AJ39" s="454"/>
      <c r="AK39" s="463"/>
      <c r="AL39" s="450" t="s">
        <v>232</v>
      </c>
      <c r="AM39" s="463"/>
      <c r="AN39" s="450"/>
      <c r="AO39" s="463"/>
      <c r="AP39" s="450"/>
      <c r="AQ39" s="457"/>
      <c r="AR39" s="454"/>
      <c r="AS39" s="463"/>
      <c r="AT39" s="450">
        <v>4.5</v>
      </c>
      <c r="AU39" s="463"/>
      <c r="AV39" s="450"/>
      <c r="AW39" s="463"/>
      <c r="AX39" s="450"/>
      <c r="AY39" s="457"/>
      <c r="AZ39" s="470"/>
      <c r="BA39" s="463"/>
      <c r="BB39" s="450"/>
      <c r="BC39" s="463"/>
      <c r="BD39" s="450"/>
      <c r="BE39" s="463"/>
      <c r="BF39" s="450"/>
      <c r="BG39" s="457"/>
      <c r="BI39" s="174"/>
      <c r="BJ39" s="174"/>
      <c r="BK39" s="174"/>
    </row>
    <row r="40" spans="5:63" s="25" customFormat="1" ht="35.25" customHeight="1">
      <c r="E40" s="180">
        <v>9</v>
      </c>
      <c r="F40" s="377" t="s">
        <v>241</v>
      </c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60"/>
      <c r="S40" s="473" t="s">
        <v>263</v>
      </c>
      <c r="T40" s="630"/>
      <c r="U40" s="631"/>
      <c r="V40" s="460">
        <v>5</v>
      </c>
      <c r="W40" s="618"/>
      <c r="X40" s="496">
        <f>V40*36</f>
        <v>180</v>
      </c>
      <c r="Y40" s="462"/>
      <c r="Z40" s="478">
        <f>AB40+AD40+AF40</f>
        <v>72</v>
      </c>
      <c r="AA40" s="479"/>
      <c r="AB40" s="450">
        <v>36</v>
      </c>
      <c r="AC40" s="463"/>
      <c r="AD40" s="450">
        <v>36</v>
      </c>
      <c r="AE40" s="463"/>
      <c r="AF40" s="450"/>
      <c r="AG40" s="463"/>
      <c r="AH40" s="482">
        <f>X40-Z40</f>
        <v>108</v>
      </c>
      <c r="AI40" s="483"/>
      <c r="AJ40" s="454">
        <v>3</v>
      </c>
      <c r="AK40" s="463"/>
      <c r="AL40" s="450"/>
      <c r="AM40" s="463"/>
      <c r="AN40" s="450"/>
      <c r="AO40" s="463"/>
      <c r="AP40" s="450"/>
      <c r="AQ40" s="457"/>
      <c r="AR40" s="454"/>
      <c r="AS40" s="463"/>
      <c r="AT40" s="450"/>
      <c r="AU40" s="463"/>
      <c r="AV40" s="450">
        <v>4</v>
      </c>
      <c r="AW40" s="463"/>
      <c r="AX40" s="450"/>
      <c r="AY40" s="457"/>
      <c r="AZ40" s="470"/>
      <c r="BA40" s="463"/>
      <c r="BB40" s="450"/>
      <c r="BC40" s="463"/>
      <c r="BD40" s="450"/>
      <c r="BE40" s="463"/>
      <c r="BF40" s="450"/>
      <c r="BG40" s="457"/>
      <c r="BI40" s="174"/>
      <c r="BJ40" s="174"/>
      <c r="BK40" s="174"/>
    </row>
    <row r="41" spans="5:63" s="25" customFormat="1" ht="35.25" customHeight="1">
      <c r="E41" s="188">
        <v>10</v>
      </c>
      <c r="F41" s="647" t="s">
        <v>253</v>
      </c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8"/>
      <c r="S41" s="489" t="s">
        <v>264</v>
      </c>
      <c r="T41" s="490"/>
      <c r="U41" s="491"/>
      <c r="V41" s="460">
        <v>6</v>
      </c>
      <c r="W41" s="618"/>
      <c r="X41" s="496">
        <f>V41*36</f>
        <v>216</v>
      </c>
      <c r="Y41" s="462"/>
      <c r="Z41" s="478">
        <f>AB41+AD41+AF41</f>
        <v>90</v>
      </c>
      <c r="AA41" s="479"/>
      <c r="AB41" s="450">
        <v>36</v>
      </c>
      <c r="AC41" s="463"/>
      <c r="AD41" s="450">
        <v>54</v>
      </c>
      <c r="AE41" s="463"/>
      <c r="AF41" s="450"/>
      <c r="AG41" s="463"/>
      <c r="AH41" s="482">
        <f>X41-Z41</f>
        <v>126</v>
      </c>
      <c r="AI41" s="483"/>
      <c r="AJ41" s="454">
        <v>1</v>
      </c>
      <c r="AK41" s="463"/>
      <c r="AL41" s="450"/>
      <c r="AM41" s="463"/>
      <c r="AN41" s="450"/>
      <c r="AO41" s="463"/>
      <c r="AP41" s="450"/>
      <c r="AQ41" s="457"/>
      <c r="AR41" s="454">
        <v>5</v>
      </c>
      <c r="AS41" s="463"/>
      <c r="AT41" s="450"/>
      <c r="AU41" s="463"/>
      <c r="AV41" s="450"/>
      <c r="AW41" s="463"/>
      <c r="AX41" s="450"/>
      <c r="AY41" s="457"/>
      <c r="AZ41" s="470"/>
      <c r="BA41" s="463"/>
      <c r="BB41" s="450"/>
      <c r="BC41" s="463"/>
      <c r="BD41" s="450"/>
      <c r="BE41" s="463"/>
      <c r="BF41" s="450"/>
      <c r="BG41" s="457"/>
      <c r="BI41" s="174"/>
      <c r="BJ41" s="174"/>
      <c r="BK41" s="174"/>
    </row>
    <row r="42" spans="5:63" s="25" customFormat="1" ht="35.25" customHeight="1">
      <c r="E42" s="188">
        <v>11</v>
      </c>
      <c r="F42" s="647" t="s">
        <v>239</v>
      </c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8"/>
      <c r="S42" s="489" t="s">
        <v>265</v>
      </c>
      <c r="T42" s="490"/>
      <c r="U42" s="491"/>
      <c r="V42" s="460">
        <v>2.5</v>
      </c>
      <c r="W42" s="618"/>
      <c r="X42" s="496">
        <f t="shared" si="3"/>
        <v>90</v>
      </c>
      <c r="Y42" s="462"/>
      <c r="Z42" s="478">
        <f t="shared" si="4"/>
        <v>36</v>
      </c>
      <c r="AA42" s="479"/>
      <c r="AB42" s="450">
        <v>18</v>
      </c>
      <c r="AC42" s="463"/>
      <c r="AD42" s="450">
        <v>18</v>
      </c>
      <c r="AE42" s="463"/>
      <c r="AF42" s="450"/>
      <c r="AG42" s="463"/>
      <c r="AH42" s="482">
        <f t="shared" si="5"/>
        <v>54</v>
      </c>
      <c r="AI42" s="483"/>
      <c r="AJ42" s="454"/>
      <c r="AK42" s="463"/>
      <c r="AL42" s="450">
        <v>2</v>
      </c>
      <c r="AM42" s="463"/>
      <c r="AN42" s="450"/>
      <c r="AO42" s="463"/>
      <c r="AP42" s="450"/>
      <c r="AQ42" s="457"/>
      <c r="AR42" s="454"/>
      <c r="AS42" s="463"/>
      <c r="AT42" s="450">
        <v>2</v>
      </c>
      <c r="AU42" s="463"/>
      <c r="AV42" s="450"/>
      <c r="AW42" s="463"/>
      <c r="AX42" s="450"/>
      <c r="AY42" s="457"/>
      <c r="AZ42" s="470"/>
      <c r="BA42" s="463"/>
      <c r="BB42" s="450"/>
      <c r="BC42" s="463"/>
      <c r="BD42" s="450"/>
      <c r="BE42" s="463"/>
      <c r="BF42" s="450"/>
      <c r="BG42" s="457"/>
      <c r="BI42" s="174"/>
      <c r="BJ42" s="174"/>
      <c r="BK42" s="174"/>
    </row>
    <row r="43" spans="5:63" s="25" customFormat="1" ht="35.25" customHeight="1">
      <c r="E43" s="180">
        <v>12</v>
      </c>
      <c r="F43" s="481" t="s">
        <v>160</v>
      </c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2"/>
      <c r="S43" s="473" t="s">
        <v>266</v>
      </c>
      <c r="T43" s="630"/>
      <c r="U43" s="631"/>
      <c r="V43" s="460">
        <v>9</v>
      </c>
      <c r="W43" s="618"/>
      <c r="X43" s="458">
        <f t="shared" si="3"/>
        <v>324</v>
      </c>
      <c r="Y43" s="374"/>
      <c r="Z43" s="478">
        <f t="shared" si="4"/>
        <v>144</v>
      </c>
      <c r="AA43" s="479"/>
      <c r="AB43" s="450">
        <v>36</v>
      </c>
      <c r="AC43" s="463"/>
      <c r="AD43" s="450">
        <v>36</v>
      </c>
      <c r="AE43" s="463"/>
      <c r="AF43" s="450">
        <v>72</v>
      </c>
      <c r="AG43" s="463"/>
      <c r="AH43" s="482">
        <f t="shared" si="5"/>
        <v>180</v>
      </c>
      <c r="AI43" s="483"/>
      <c r="AJ43" s="795">
        <v>1</v>
      </c>
      <c r="AK43" s="796"/>
      <c r="AL43" s="450"/>
      <c r="AM43" s="463"/>
      <c r="AN43" s="450"/>
      <c r="AO43" s="463"/>
      <c r="AP43" s="450"/>
      <c r="AQ43" s="457"/>
      <c r="AR43" s="454">
        <v>8</v>
      </c>
      <c r="AS43" s="463"/>
      <c r="AT43" s="450"/>
      <c r="AU43" s="463"/>
      <c r="AV43" s="450"/>
      <c r="AW43" s="463"/>
      <c r="AX43" s="450"/>
      <c r="AY43" s="457"/>
      <c r="AZ43" s="470"/>
      <c r="BA43" s="463"/>
      <c r="BB43" s="450"/>
      <c r="BC43" s="463"/>
      <c r="BD43" s="450"/>
      <c r="BE43" s="463"/>
      <c r="BF43" s="450"/>
      <c r="BG43" s="457"/>
      <c r="BI43" s="174"/>
      <c r="BJ43" s="174"/>
      <c r="BK43" s="174"/>
    </row>
    <row r="44" spans="5:63" s="25" customFormat="1" ht="35.25" customHeight="1">
      <c r="E44" s="180">
        <v>13</v>
      </c>
      <c r="F44" s="377" t="s">
        <v>161</v>
      </c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2"/>
      <c r="S44" s="473" t="s">
        <v>267</v>
      </c>
      <c r="T44" s="630"/>
      <c r="U44" s="631"/>
      <c r="V44" s="460">
        <v>9</v>
      </c>
      <c r="W44" s="618"/>
      <c r="X44" s="458">
        <f t="shared" si="3"/>
        <v>324</v>
      </c>
      <c r="Y44" s="374"/>
      <c r="Z44" s="478">
        <f t="shared" si="4"/>
        <v>144</v>
      </c>
      <c r="AA44" s="479"/>
      <c r="AB44" s="450">
        <v>36</v>
      </c>
      <c r="AC44" s="463"/>
      <c r="AD44" s="450">
        <v>36</v>
      </c>
      <c r="AE44" s="463"/>
      <c r="AF44" s="450">
        <v>72</v>
      </c>
      <c r="AG44" s="463"/>
      <c r="AH44" s="482">
        <f t="shared" si="5"/>
        <v>180</v>
      </c>
      <c r="AI44" s="483"/>
      <c r="AJ44" s="454">
        <v>2</v>
      </c>
      <c r="AK44" s="463"/>
      <c r="AL44" s="450"/>
      <c r="AM44" s="463"/>
      <c r="AN44" s="450"/>
      <c r="AO44" s="463"/>
      <c r="AP44" s="450"/>
      <c r="AQ44" s="457"/>
      <c r="AR44" s="454"/>
      <c r="AS44" s="463"/>
      <c r="AT44" s="450">
        <v>8</v>
      </c>
      <c r="AU44" s="463"/>
      <c r="AV44" s="450"/>
      <c r="AW44" s="463"/>
      <c r="AX44" s="450"/>
      <c r="AY44" s="457"/>
      <c r="AZ44" s="470"/>
      <c r="BA44" s="463"/>
      <c r="BB44" s="450"/>
      <c r="BC44" s="463"/>
      <c r="BD44" s="450"/>
      <c r="BE44" s="463"/>
      <c r="BF44" s="450"/>
      <c r="BG44" s="457"/>
      <c r="BI44" s="174"/>
      <c r="BJ44" s="174"/>
      <c r="BK44" s="174"/>
    </row>
    <row r="45" spans="5:63" s="25" customFormat="1" ht="35.25" customHeight="1">
      <c r="E45" s="180">
        <v>14</v>
      </c>
      <c r="F45" s="377" t="s">
        <v>162</v>
      </c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2"/>
      <c r="S45" s="473" t="s">
        <v>268</v>
      </c>
      <c r="T45" s="630"/>
      <c r="U45" s="631"/>
      <c r="V45" s="460">
        <v>9</v>
      </c>
      <c r="W45" s="618"/>
      <c r="X45" s="458">
        <f t="shared" si="3"/>
        <v>324</v>
      </c>
      <c r="Y45" s="374"/>
      <c r="Z45" s="478">
        <f t="shared" si="4"/>
        <v>144</v>
      </c>
      <c r="AA45" s="479"/>
      <c r="AB45" s="450">
        <v>36</v>
      </c>
      <c r="AC45" s="463"/>
      <c r="AD45" s="450">
        <v>36</v>
      </c>
      <c r="AE45" s="463"/>
      <c r="AF45" s="450">
        <v>72</v>
      </c>
      <c r="AG45" s="463"/>
      <c r="AH45" s="482">
        <f t="shared" si="5"/>
        <v>180</v>
      </c>
      <c r="AI45" s="483"/>
      <c r="AJ45" s="454">
        <v>3</v>
      </c>
      <c r="AK45" s="463"/>
      <c r="AL45" s="450"/>
      <c r="AM45" s="463"/>
      <c r="AN45" s="450"/>
      <c r="AO45" s="463"/>
      <c r="AP45" s="450"/>
      <c r="AQ45" s="457"/>
      <c r="AR45" s="454"/>
      <c r="AS45" s="463"/>
      <c r="AT45" s="450"/>
      <c r="AU45" s="463"/>
      <c r="AV45" s="450">
        <v>8</v>
      </c>
      <c r="AW45" s="463"/>
      <c r="AX45" s="450"/>
      <c r="AY45" s="457"/>
      <c r="AZ45" s="470"/>
      <c r="BA45" s="463"/>
      <c r="BB45" s="450"/>
      <c r="BC45" s="463"/>
      <c r="BD45" s="450"/>
      <c r="BE45" s="463"/>
      <c r="BF45" s="450"/>
      <c r="BG45" s="457"/>
      <c r="BI45" s="174"/>
      <c r="BJ45" s="174"/>
      <c r="BK45" s="174"/>
    </row>
    <row r="46" spans="5:63" s="25" customFormat="1" ht="35.25" customHeight="1" thickBot="1">
      <c r="E46" s="188">
        <v>15</v>
      </c>
      <c r="F46" s="647" t="s">
        <v>163</v>
      </c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2"/>
      <c r="S46" s="473" t="s">
        <v>269</v>
      </c>
      <c r="T46" s="630"/>
      <c r="U46" s="631"/>
      <c r="V46" s="788">
        <v>9</v>
      </c>
      <c r="W46" s="659"/>
      <c r="X46" s="639">
        <f t="shared" si="3"/>
        <v>324</v>
      </c>
      <c r="Y46" s="654"/>
      <c r="Z46" s="793">
        <v>144</v>
      </c>
      <c r="AA46" s="794"/>
      <c r="AB46" s="645">
        <v>36</v>
      </c>
      <c r="AC46" s="620"/>
      <c r="AD46" s="645">
        <v>36</v>
      </c>
      <c r="AE46" s="620"/>
      <c r="AF46" s="645">
        <v>72</v>
      </c>
      <c r="AG46" s="660"/>
      <c r="AH46" s="657">
        <f t="shared" si="5"/>
        <v>180</v>
      </c>
      <c r="AI46" s="658"/>
      <c r="AJ46" s="619">
        <v>4</v>
      </c>
      <c r="AK46" s="620"/>
      <c r="AL46" s="645"/>
      <c r="AM46" s="620"/>
      <c r="AN46" s="645"/>
      <c r="AO46" s="620"/>
      <c r="AP46" s="645"/>
      <c r="AQ46" s="666"/>
      <c r="AR46" s="619"/>
      <c r="AS46" s="620"/>
      <c r="AT46" s="645"/>
      <c r="AU46" s="620"/>
      <c r="AV46" s="645"/>
      <c r="AW46" s="620"/>
      <c r="AX46" s="645">
        <v>8</v>
      </c>
      <c r="AY46" s="666"/>
      <c r="AZ46" s="660"/>
      <c r="BA46" s="620"/>
      <c r="BB46" s="645"/>
      <c r="BC46" s="620"/>
      <c r="BD46" s="645"/>
      <c r="BE46" s="620"/>
      <c r="BF46" s="645"/>
      <c r="BG46" s="666"/>
      <c r="BI46" s="174"/>
      <c r="BJ46" s="174"/>
      <c r="BK46" s="174"/>
    </row>
    <row r="47" spans="5:63" s="185" customFormat="1" ht="35.25" customHeight="1" thickBot="1" thickTop="1">
      <c r="E47" s="228"/>
      <c r="F47" s="520" t="s">
        <v>75</v>
      </c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2"/>
      <c r="V47" s="523">
        <f>SUM(V37:W46)</f>
        <v>61.5</v>
      </c>
      <c r="W47" s="524"/>
      <c r="X47" s="523">
        <f>SUM(X37:Y46)</f>
        <v>2214</v>
      </c>
      <c r="Y47" s="524"/>
      <c r="Z47" s="523">
        <f>SUM(Z37:AA46)</f>
        <v>963</v>
      </c>
      <c r="AA47" s="524"/>
      <c r="AB47" s="523">
        <f>SUM(AB37:AC46)</f>
        <v>324</v>
      </c>
      <c r="AC47" s="524"/>
      <c r="AD47" s="523">
        <f>SUM(AD37:AE46)</f>
        <v>351</v>
      </c>
      <c r="AE47" s="524"/>
      <c r="AF47" s="523">
        <f>SUM(AF37:AG46)</f>
        <v>288</v>
      </c>
      <c r="AG47" s="524"/>
      <c r="AH47" s="523">
        <f>SUM(AH37:AI46)</f>
        <v>1251</v>
      </c>
      <c r="AI47" s="524"/>
      <c r="AJ47" s="542">
        <v>7</v>
      </c>
      <c r="AK47" s="543"/>
      <c r="AL47" s="544">
        <v>3</v>
      </c>
      <c r="AM47" s="543"/>
      <c r="AN47" s="544"/>
      <c r="AO47" s="543"/>
      <c r="AP47" s="544"/>
      <c r="AQ47" s="545"/>
      <c r="AR47" s="523">
        <f>SUM(AR37:AS46)</f>
        <v>17</v>
      </c>
      <c r="AS47" s="524"/>
      <c r="AT47" s="523">
        <f>SUM(AT37:AU46)</f>
        <v>14.5</v>
      </c>
      <c r="AU47" s="524"/>
      <c r="AV47" s="523">
        <f>SUM(AV37:AW46)</f>
        <v>14</v>
      </c>
      <c r="AW47" s="524"/>
      <c r="AX47" s="523">
        <f>SUM(AX37:AY46)</f>
        <v>8</v>
      </c>
      <c r="AY47" s="524"/>
      <c r="AZ47" s="523">
        <f>SUM(AZ38:BA46)</f>
        <v>0</v>
      </c>
      <c r="BA47" s="524"/>
      <c r="BB47" s="523">
        <f>SUM(BB38:BC46)</f>
        <v>0</v>
      </c>
      <c r="BC47" s="524"/>
      <c r="BD47" s="523">
        <f>SUM(BD38:BE46)</f>
        <v>0</v>
      </c>
      <c r="BE47" s="524"/>
      <c r="BF47" s="523">
        <f>SUM(BF38:BG46)</f>
        <v>0</v>
      </c>
      <c r="BG47" s="546"/>
      <c r="BI47" s="186"/>
      <c r="BJ47" s="186"/>
      <c r="BK47" s="186"/>
    </row>
    <row r="48" spans="5:63" s="25" customFormat="1" ht="35.25" customHeight="1" thickBot="1" thickTop="1">
      <c r="E48" s="782" t="s">
        <v>108</v>
      </c>
      <c r="F48" s="783"/>
      <c r="G48" s="783"/>
      <c r="H48" s="783"/>
      <c r="I48" s="783"/>
      <c r="J48" s="783"/>
      <c r="K48" s="783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3"/>
      <c r="X48" s="783"/>
      <c r="Y48" s="783"/>
      <c r="Z48" s="783"/>
      <c r="AA48" s="783"/>
      <c r="AB48" s="783"/>
      <c r="AC48" s="783"/>
      <c r="AD48" s="783"/>
      <c r="AE48" s="783"/>
      <c r="AF48" s="783"/>
      <c r="AG48" s="783"/>
      <c r="AH48" s="783"/>
      <c r="AI48" s="783"/>
      <c r="AJ48" s="783"/>
      <c r="AK48" s="783"/>
      <c r="AL48" s="783"/>
      <c r="AM48" s="783"/>
      <c r="AN48" s="783"/>
      <c r="AO48" s="783"/>
      <c r="AP48" s="783"/>
      <c r="AQ48" s="783"/>
      <c r="AR48" s="783"/>
      <c r="AS48" s="783"/>
      <c r="AT48" s="783"/>
      <c r="AU48" s="783"/>
      <c r="AV48" s="783"/>
      <c r="AW48" s="783"/>
      <c r="AX48" s="783"/>
      <c r="AY48" s="783"/>
      <c r="AZ48" s="783"/>
      <c r="BA48" s="783"/>
      <c r="BB48" s="783"/>
      <c r="BC48" s="783"/>
      <c r="BD48" s="783"/>
      <c r="BE48" s="783"/>
      <c r="BF48" s="783"/>
      <c r="BG48" s="784"/>
      <c r="BI48" s="174"/>
      <c r="BJ48" s="174"/>
      <c r="BK48" s="174"/>
    </row>
    <row r="49" spans="5:63" s="25" customFormat="1" ht="35.25" customHeight="1" thickTop="1">
      <c r="E49" s="180">
        <v>16</v>
      </c>
      <c r="F49" s="377" t="s">
        <v>166</v>
      </c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2"/>
      <c r="S49" s="473" t="s">
        <v>270</v>
      </c>
      <c r="T49" s="474"/>
      <c r="U49" s="510"/>
      <c r="V49" s="460">
        <v>4</v>
      </c>
      <c r="W49" s="618"/>
      <c r="X49" s="458">
        <f>V49*36</f>
        <v>144</v>
      </c>
      <c r="Y49" s="374"/>
      <c r="Z49" s="478">
        <f>AB49+AD49+AF49</f>
        <v>72</v>
      </c>
      <c r="AA49" s="479"/>
      <c r="AB49" s="450">
        <v>36</v>
      </c>
      <c r="AC49" s="463"/>
      <c r="AD49" s="450">
        <v>36</v>
      </c>
      <c r="AE49" s="463"/>
      <c r="AF49" s="450"/>
      <c r="AG49" s="470"/>
      <c r="AH49" s="482">
        <f>X49-Z49</f>
        <v>72</v>
      </c>
      <c r="AI49" s="483"/>
      <c r="AJ49" s="454"/>
      <c r="AK49" s="463"/>
      <c r="AL49" s="450" t="s">
        <v>229</v>
      </c>
      <c r="AM49" s="463"/>
      <c r="AN49" s="450"/>
      <c r="AO49" s="463"/>
      <c r="AP49" s="450"/>
      <c r="AQ49" s="457"/>
      <c r="AR49" s="389"/>
      <c r="AS49" s="390"/>
      <c r="AT49" s="393"/>
      <c r="AU49" s="390"/>
      <c r="AV49" s="393">
        <v>4</v>
      </c>
      <c r="AW49" s="390"/>
      <c r="AX49" s="393"/>
      <c r="AY49" s="456"/>
      <c r="AZ49" s="470"/>
      <c r="BA49" s="463"/>
      <c r="BB49" s="450"/>
      <c r="BC49" s="463"/>
      <c r="BD49" s="450"/>
      <c r="BE49" s="463"/>
      <c r="BF49" s="450"/>
      <c r="BG49" s="457"/>
      <c r="BI49" s="174"/>
      <c r="BJ49" s="174"/>
      <c r="BK49" s="174"/>
    </row>
    <row r="50" spans="5:63" s="25" customFormat="1" ht="35.25" customHeight="1" thickBot="1">
      <c r="E50" s="188">
        <f>SUM(E49+1)</f>
        <v>17</v>
      </c>
      <c r="F50" s="647" t="s">
        <v>254</v>
      </c>
      <c r="G50" s="661"/>
      <c r="H50" s="661"/>
      <c r="I50" s="661"/>
      <c r="J50" s="661"/>
      <c r="K50" s="661"/>
      <c r="L50" s="661"/>
      <c r="M50" s="661"/>
      <c r="N50" s="661"/>
      <c r="O50" s="661"/>
      <c r="P50" s="661"/>
      <c r="Q50" s="661"/>
      <c r="R50" s="662"/>
      <c r="S50" s="489" t="s">
        <v>271</v>
      </c>
      <c r="T50" s="663"/>
      <c r="U50" s="664"/>
      <c r="V50" s="788">
        <v>4</v>
      </c>
      <c r="W50" s="659"/>
      <c r="X50" s="639">
        <f>V50*36</f>
        <v>144</v>
      </c>
      <c r="Y50" s="654"/>
      <c r="Z50" s="793">
        <f>AB50+AD50+AF50</f>
        <v>54</v>
      </c>
      <c r="AA50" s="794"/>
      <c r="AB50" s="645">
        <v>18</v>
      </c>
      <c r="AC50" s="620"/>
      <c r="AD50" s="645">
        <v>36</v>
      </c>
      <c r="AE50" s="620"/>
      <c r="AF50" s="645"/>
      <c r="AG50" s="660"/>
      <c r="AH50" s="657">
        <f>X50-Z50</f>
        <v>90</v>
      </c>
      <c r="AI50" s="658"/>
      <c r="AJ50" s="619">
        <v>4</v>
      </c>
      <c r="AK50" s="620"/>
      <c r="AL50" s="645"/>
      <c r="AM50" s="620"/>
      <c r="AN50" s="645"/>
      <c r="AO50" s="620"/>
      <c r="AP50" s="645"/>
      <c r="AQ50" s="666"/>
      <c r="AR50" s="619"/>
      <c r="AS50" s="620"/>
      <c r="AT50" s="645"/>
      <c r="AU50" s="620"/>
      <c r="AV50" s="645"/>
      <c r="AW50" s="620"/>
      <c r="AX50" s="645">
        <v>3</v>
      </c>
      <c r="AY50" s="666"/>
      <c r="AZ50" s="660"/>
      <c r="BA50" s="620"/>
      <c r="BB50" s="645"/>
      <c r="BC50" s="620"/>
      <c r="BD50" s="645"/>
      <c r="BE50" s="620"/>
      <c r="BF50" s="645"/>
      <c r="BG50" s="666"/>
      <c r="BI50" s="174"/>
      <c r="BJ50" s="174"/>
      <c r="BK50" s="174"/>
    </row>
    <row r="51" spans="5:63" s="185" customFormat="1" ht="35.25" customHeight="1" thickBot="1" thickTop="1">
      <c r="E51" s="228"/>
      <c r="F51" s="520" t="s">
        <v>75</v>
      </c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2"/>
      <c r="V51" s="523">
        <f>SUM(V49:W50)</f>
        <v>8</v>
      </c>
      <c r="W51" s="524"/>
      <c r="X51" s="785">
        <f>SUM(X49:Y50)</f>
        <v>288</v>
      </c>
      <c r="Y51" s="546"/>
      <c r="Z51" s="523">
        <f>SUM(Z49:AA50)</f>
        <v>126</v>
      </c>
      <c r="AA51" s="524"/>
      <c r="AB51" s="523">
        <f>SUM(AB49:AC50)</f>
        <v>54</v>
      </c>
      <c r="AC51" s="524"/>
      <c r="AD51" s="523">
        <f>SUM(AD49:AE50)</f>
        <v>72</v>
      </c>
      <c r="AE51" s="524"/>
      <c r="AF51" s="523">
        <f>SUM(AF49:AG50)</f>
        <v>0</v>
      </c>
      <c r="AG51" s="524"/>
      <c r="AH51" s="523">
        <f>SUM(AH49:AI50)</f>
        <v>162</v>
      </c>
      <c r="AI51" s="524"/>
      <c r="AJ51" s="523">
        <v>1</v>
      </c>
      <c r="AK51" s="524"/>
      <c r="AL51" s="785">
        <v>1</v>
      </c>
      <c r="AM51" s="524"/>
      <c r="AN51" s="785"/>
      <c r="AO51" s="524"/>
      <c r="AP51" s="785"/>
      <c r="AQ51" s="546"/>
      <c r="AR51" s="523">
        <f>SUM(AR49:AS50)</f>
        <v>0</v>
      </c>
      <c r="AS51" s="524"/>
      <c r="AT51" s="523">
        <f>SUM(AT49:AU50)</f>
        <v>0</v>
      </c>
      <c r="AU51" s="524"/>
      <c r="AV51" s="523">
        <f>SUM(AV49:AW50)</f>
        <v>4</v>
      </c>
      <c r="AW51" s="524"/>
      <c r="AX51" s="523">
        <f>SUM(AX49:AY50)</f>
        <v>3</v>
      </c>
      <c r="AY51" s="524"/>
      <c r="AZ51" s="523">
        <f>SUM(AZ49:BA50)</f>
        <v>0</v>
      </c>
      <c r="BA51" s="524"/>
      <c r="BB51" s="523">
        <f>SUM(BB49:BC50)</f>
        <v>0</v>
      </c>
      <c r="BC51" s="524"/>
      <c r="BD51" s="523">
        <f>SUM(BD49:BE50)</f>
        <v>0</v>
      </c>
      <c r="BE51" s="524"/>
      <c r="BF51" s="523">
        <f>SUM(BF49:BG50)</f>
        <v>0</v>
      </c>
      <c r="BG51" s="546"/>
      <c r="BI51" s="186"/>
      <c r="BJ51" s="186"/>
      <c r="BK51" s="186"/>
    </row>
    <row r="52" spans="5:63" s="25" customFormat="1" ht="35.25" customHeight="1" thickBot="1" thickTop="1">
      <c r="E52" s="782" t="s">
        <v>119</v>
      </c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  <c r="Y52" s="783"/>
      <c r="Z52" s="783"/>
      <c r="AA52" s="783"/>
      <c r="AB52" s="783"/>
      <c r="AC52" s="783"/>
      <c r="AD52" s="783"/>
      <c r="AE52" s="783"/>
      <c r="AF52" s="783"/>
      <c r="AG52" s="783"/>
      <c r="AH52" s="783"/>
      <c r="AI52" s="783"/>
      <c r="AJ52" s="783"/>
      <c r="AK52" s="783"/>
      <c r="AL52" s="783"/>
      <c r="AM52" s="783"/>
      <c r="AN52" s="783"/>
      <c r="AO52" s="783"/>
      <c r="AP52" s="783"/>
      <c r="AQ52" s="783"/>
      <c r="AR52" s="783"/>
      <c r="AS52" s="783"/>
      <c r="AT52" s="783"/>
      <c r="AU52" s="783"/>
      <c r="AV52" s="783"/>
      <c r="AW52" s="783"/>
      <c r="AX52" s="783"/>
      <c r="AY52" s="783"/>
      <c r="AZ52" s="783"/>
      <c r="BA52" s="783"/>
      <c r="BB52" s="783"/>
      <c r="BC52" s="783"/>
      <c r="BD52" s="783"/>
      <c r="BE52" s="783"/>
      <c r="BF52" s="783"/>
      <c r="BG52" s="784"/>
      <c r="BI52" s="174"/>
      <c r="BJ52" s="174"/>
      <c r="BK52" s="174"/>
    </row>
    <row r="53" spans="5:63" s="25" customFormat="1" ht="35.25" customHeight="1" thickBot="1" thickTop="1">
      <c r="E53" s="782" t="s">
        <v>114</v>
      </c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  <c r="X53" s="783"/>
      <c r="Y53" s="783"/>
      <c r="Z53" s="783"/>
      <c r="AA53" s="783"/>
      <c r="AB53" s="783"/>
      <c r="AC53" s="783"/>
      <c r="AD53" s="783"/>
      <c r="AE53" s="783"/>
      <c r="AF53" s="783"/>
      <c r="AG53" s="783"/>
      <c r="AH53" s="783"/>
      <c r="AI53" s="783"/>
      <c r="AJ53" s="783"/>
      <c r="AK53" s="783"/>
      <c r="AL53" s="783"/>
      <c r="AM53" s="783"/>
      <c r="AN53" s="783"/>
      <c r="AO53" s="783"/>
      <c r="AP53" s="783"/>
      <c r="AQ53" s="783"/>
      <c r="AR53" s="783"/>
      <c r="AS53" s="783"/>
      <c r="AT53" s="783"/>
      <c r="AU53" s="783"/>
      <c r="AV53" s="783"/>
      <c r="AW53" s="783"/>
      <c r="AX53" s="783"/>
      <c r="AY53" s="783"/>
      <c r="AZ53" s="783"/>
      <c r="BA53" s="783"/>
      <c r="BB53" s="783"/>
      <c r="BC53" s="783"/>
      <c r="BD53" s="783"/>
      <c r="BE53" s="783"/>
      <c r="BF53" s="783"/>
      <c r="BG53" s="784"/>
      <c r="BI53" s="174"/>
      <c r="BJ53" s="174"/>
      <c r="BK53" s="174"/>
    </row>
    <row r="54" spans="5:63" s="25" customFormat="1" ht="35.25" customHeight="1" thickTop="1">
      <c r="E54" s="180">
        <v>18</v>
      </c>
      <c r="F54" s="377" t="s">
        <v>152</v>
      </c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2"/>
      <c r="S54" s="473" t="s">
        <v>272</v>
      </c>
      <c r="T54" s="630"/>
      <c r="U54" s="631"/>
      <c r="V54" s="460">
        <v>3</v>
      </c>
      <c r="W54" s="618"/>
      <c r="X54" s="458">
        <f aca="true" t="shared" si="6" ref="X54:X65">V54*36</f>
        <v>108</v>
      </c>
      <c r="Y54" s="374"/>
      <c r="Z54" s="478">
        <f aca="true" t="shared" si="7" ref="Z54:Z65">AB54+AD54+AF54</f>
        <v>36</v>
      </c>
      <c r="AA54" s="479"/>
      <c r="AB54" s="450">
        <v>18</v>
      </c>
      <c r="AC54" s="463"/>
      <c r="AD54" s="450"/>
      <c r="AE54" s="463"/>
      <c r="AF54" s="450">
        <v>18</v>
      </c>
      <c r="AG54" s="463"/>
      <c r="AH54" s="482">
        <f aca="true" t="shared" si="8" ref="AH54:AH65">X54-Z54</f>
        <v>72</v>
      </c>
      <c r="AI54" s="483"/>
      <c r="AJ54" s="454">
        <v>2</v>
      </c>
      <c r="AK54" s="463"/>
      <c r="AL54" s="450"/>
      <c r="AM54" s="463"/>
      <c r="AN54" s="450"/>
      <c r="AO54" s="463"/>
      <c r="AP54" s="450"/>
      <c r="AQ54" s="457"/>
      <c r="AR54" s="389"/>
      <c r="AS54" s="390"/>
      <c r="AT54" s="675">
        <v>2</v>
      </c>
      <c r="AU54" s="676"/>
      <c r="AV54" s="393"/>
      <c r="AW54" s="390"/>
      <c r="AX54" s="393"/>
      <c r="AY54" s="456"/>
      <c r="AZ54" s="470"/>
      <c r="BA54" s="463"/>
      <c r="BB54" s="450"/>
      <c r="BC54" s="463"/>
      <c r="BD54" s="450"/>
      <c r="BE54" s="463"/>
      <c r="BF54" s="450"/>
      <c r="BG54" s="457"/>
      <c r="BI54" s="174"/>
      <c r="BJ54" s="174"/>
      <c r="BK54" s="174"/>
    </row>
    <row r="55" spans="5:63" s="25" customFormat="1" ht="35.25" customHeight="1">
      <c r="E55" s="180">
        <v>19</v>
      </c>
      <c r="F55" s="377" t="s">
        <v>154</v>
      </c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2"/>
      <c r="S55" s="473" t="s">
        <v>273</v>
      </c>
      <c r="T55" s="474"/>
      <c r="U55" s="510"/>
      <c r="V55" s="460">
        <v>3</v>
      </c>
      <c r="W55" s="618"/>
      <c r="X55" s="458">
        <f t="shared" si="6"/>
        <v>108</v>
      </c>
      <c r="Y55" s="374"/>
      <c r="Z55" s="614">
        <f t="shared" si="7"/>
        <v>54</v>
      </c>
      <c r="AA55" s="615"/>
      <c r="AB55" s="450">
        <v>18</v>
      </c>
      <c r="AC55" s="463"/>
      <c r="AD55" s="450"/>
      <c r="AE55" s="463"/>
      <c r="AF55" s="450">
        <v>36</v>
      </c>
      <c r="AG55" s="470"/>
      <c r="AH55" s="513">
        <f t="shared" si="8"/>
        <v>54</v>
      </c>
      <c r="AI55" s="514"/>
      <c r="AJ55" s="454"/>
      <c r="AK55" s="463"/>
      <c r="AL55" s="450" t="s">
        <v>234</v>
      </c>
      <c r="AM55" s="463"/>
      <c r="AN55" s="450"/>
      <c r="AO55" s="463"/>
      <c r="AP55" s="450"/>
      <c r="AQ55" s="457"/>
      <c r="AR55" s="454">
        <v>3</v>
      </c>
      <c r="AS55" s="463"/>
      <c r="AT55" s="450"/>
      <c r="AU55" s="463"/>
      <c r="AV55" s="450"/>
      <c r="AW55" s="463"/>
      <c r="AX55" s="450"/>
      <c r="AY55" s="457"/>
      <c r="AZ55" s="470"/>
      <c r="BA55" s="463"/>
      <c r="BB55" s="450"/>
      <c r="BC55" s="463"/>
      <c r="BD55" s="450"/>
      <c r="BE55" s="463"/>
      <c r="BF55" s="450"/>
      <c r="BG55" s="457"/>
      <c r="BI55" s="174"/>
      <c r="BJ55" s="174"/>
      <c r="BK55" s="174"/>
    </row>
    <row r="56" spans="5:63" s="25" customFormat="1" ht="35.25" customHeight="1">
      <c r="E56" s="180">
        <v>20</v>
      </c>
      <c r="F56" s="377" t="s">
        <v>255</v>
      </c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2"/>
      <c r="S56" s="473" t="s">
        <v>274</v>
      </c>
      <c r="T56" s="474"/>
      <c r="U56" s="510"/>
      <c r="V56" s="460">
        <v>3</v>
      </c>
      <c r="W56" s="618"/>
      <c r="X56" s="458">
        <f t="shared" si="6"/>
        <v>108</v>
      </c>
      <c r="Y56" s="374"/>
      <c r="Z56" s="614">
        <f t="shared" si="7"/>
        <v>54</v>
      </c>
      <c r="AA56" s="615"/>
      <c r="AB56" s="450">
        <v>18</v>
      </c>
      <c r="AC56" s="463"/>
      <c r="AD56" s="450"/>
      <c r="AE56" s="463"/>
      <c r="AF56" s="450">
        <v>36</v>
      </c>
      <c r="AG56" s="470"/>
      <c r="AH56" s="513">
        <f t="shared" si="8"/>
        <v>54</v>
      </c>
      <c r="AI56" s="514"/>
      <c r="AJ56" s="454"/>
      <c r="AK56" s="463"/>
      <c r="AL56" s="450" t="s">
        <v>234</v>
      </c>
      <c r="AM56" s="463"/>
      <c r="AN56" s="450"/>
      <c r="AO56" s="463"/>
      <c r="AP56" s="450"/>
      <c r="AQ56" s="457"/>
      <c r="AR56" s="454">
        <v>3</v>
      </c>
      <c r="AS56" s="463"/>
      <c r="AT56" s="450"/>
      <c r="AU56" s="463"/>
      <c r="AV56" s="450"/>
      <c r="AW56" s="463"/>
      <c r="AX56" s="450"/>
      <c r="AY56" s="457"/>
      <c r="AZ56" s="470"/>
      <c r="BA56" s="463"/>
      <c r="BB56" s="450"/>
      <c r="BC56" s="463"/>
      <c r="BD56" s="450"/>
      <c r="BE56" s="463"/>
      <c r="BF56" s="450"/>
      <c r="BG56" s="457"/>
      <c r="BI56" s="174"/>
      <c r="BJ56" s="174"/>
      <c r="BK56" s="174"/>
    </row>
    <row r="57" spans="5:63" s="25" customFormat="1" ht="35.25" customHeight="1">
      <c r="E57" s="180">
        <v>21</v>
      </c>
      <c r="F57" s="377" t="s">
        <v>256</v>
      </c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2"/>
      <c r="S57" s="473" t="s">
        <v>275</v>
      </c>
      <c r="T57" s="474"/>
      <c r="U57" s="510"/>
      <c r="V57" s="460">
        <v>4</v>
      </c>
      <c r="W57" s="618"/>
      <c r="X57" s="458">
        <f t="shared" si="6"/>
        <v>144</v>
      </c>
      <c r="Y57" s="374"/>
      <c r="Z57" s="614">
        <f t="shared" si="7"/>
        <v>54</v>
      </c>
      <c r="AA57" s="615"/>
      <c r="AB57" s="450">
        <v>36</v>
      </c>
      <c r="AC57" s="463"/>
      <c r="AD57" s="450"/>
      <c r="AE57" s="463"/>
      <c r="AF57" s="450">
        <v>18</v>
      </c>
      <c r="AG57" s="470"/>
      <c r="AH57" s="513">
        <f t="shared" si="8"/>
        <v>90</v>
      </c>
      <c r="AI57" s="514"/>
      <c r="AJ57" s="454">
        <v>2</v>
      </c>
      <c r="AK57" s="463"/>
      <c r="AL57" s="450"/>
      <c r="AM57" s="463"/>
      <c r="AN57" s="450"/>
      <c r="AO57" s="463"/>
      <c r="AP57" s="450"/>
      <c r="AQ57" s="457"/>
      <c r="AR57" s="454"/>
      <c r="AS57" s="463"/>
      <c r="AT57" s="450">
        <v>3</v>
      </c>
      <c r="AU57" s="463"/>
      <c r="AV57" s="450"/>
      <c r="AW57" s="463"/>
      <c r="AX57" s="450"/>
      <c r="AY57" s="457"/>
      <c r="AZ57" s="470"/>
      <c r="BA57" s="463"/>
      <c r="BB57" s="450"/>
      <c r="BC57" s="463"/>
      <c r="BD57" s="450"/>
      <c r="BE57" s="463"/>
      <c r="BF57" s="450"/>
      <c r="BG57" s="457"/>
      <c r="BI57" s="174"/>
      <c r="BJ57" s="174"/>
      <c r="BK57" s="174"/>
    </row>
    <row r="58" spans="5:63" s="25" customFormat="1" ht="35.25" customHeight="1">
      <c r="E58" s="180">
        <v>22</v>
      </c>
      <c r="F58" s="377" t="s">
        <v>242</v>
      </c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2"/>
      <c r="S58" s="473" t="s">
        <v>276</v>
      </c>
      <c r="T58" s="474"/>
      <c r="U58" s="510"/>
      <c r="V58" s="460">
        <v>4</v>
      </c>
      <c r="W58" s="618"/>
      <c r="X58" s="458">
        <f t="shared" si="6"/>
        <v>144</v>
      </c>
      <c r="Y58" s="374"/>
      <c r="Z58" s="614">
        <f t="shared" si="7"/>
        <v>54</v>
      </c>
      <c r="AA58" s="615"/>
      <c r="AB58" s="450">
        <v>36</v>
      </c>
      <c r="AC58" s="463"/>
      <c r="AD58" s="450"/>
      <c r="AE58" s="463"/>
      <c r="AF58" s="450">
        <v>18</v>
      </c>
      <c r="AG58" s="470"/>
      <c r="AH58" s="513">
        <f t="shared" si="8"/>
        <v>90</v>
      </c>
      <c r="AI58" s="514"/>
      <c r="AJ58" s="454">
        <v>3</v>
      </c>
      <c r="AK58" s="463"/>
      <c r="AL58" s="450"/>
      <c r="AM58" s="463"/>
      <c r="AN58" s="450"/>
      <c r="AO58" s="463"/>
      <c r="AP58" s="450"/>
      <c r="AQ58" s="457"/>
      <c r="AR58" s="454"/>
      <c r="AS58" s="463"/>
      <c r="AT58" s="450"/>
      <c r="AU58" s="463"/>
      <c r="AV58" s="450">
        <v>3</v>
      </c>
      <c r="AW58" s="463"/>
      <c r="AX58" s="450"/>
      <c r="AY58" s="457"/>
      <c r="AZ58" s="470"/>
      <c r="BA58" s="463"/>
      <c r="BB58" s="450"/>
      <c r="BC58" s="463"/>
      <c r="BD58" s="450"/>
      <c r="BE58" s="463"/>
      <c r="BF58" s="450"/>
      <c r="BG58" s="457"/>
      <c r="BI58" s="174"/>
      <c r="BJ58" s="174"/>
      <c r="BK58" s="174"/>
    </row>
    <row r="59" spans="5:63" s="25" customFormat="1" ht="35.25" customHeight="1">
      <c r="E59" s="180">
        <f>SUM(E58+1)</f>
        <v>23</v>
      </c>
      <c r="F59" s="377" t="s">
        <v>194</v>
      </c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6"/>
      <c r="S59" s="473" t="s">
        <v>277</v>
      </c>
      <c r="T59" s="562"/>
      <c r="U59" s="563"/>
      <c r="V59" s="460">
        <v>2.5</v>
      </c>
      <c r="W59" s="451"/>
      <c r="X59" s="458">
        <f t="shared" si="6"/>
        <v>90</v>
      </c>
      <c r="Y59" s="374"/>
      <c r="Z59" s="614">
        <f t="shared" si="7"/>
        <v>36</v>
      </c>
      <c r="AA59" s="615"/>
      <c r="AB59" s="450">
        <v>18</v>
      </c>
      <c r="AC59" s="451"/>
      <c r="AD59" s="450"/>
      <c r="AE59" s="451"/>
      <c r="AF59" s="450">
        <v>18</v>
      </c>
      <c r="AG59" s="451"/>
      <c r="AH59" s="513">
        <f t="shared" si="8"/>
        <v>54</v>
      </c>
      <c r="AI59" s="514"/>
      <c r="AJ59" s="454"/>
      <c r="AK59" s="451"/>
      <c r="AL59" s="450" t="s">
        <v>232</v>
      </c>
      <c r="AM59" s="451"/>
      <c r="AN59" s="450"/>
      <c r="AO59" s="451"/>
      <c r="AP59" s="450"/>
      <c r="AQ59" s="455"/>
      <c r="AR59" s="454"/>
      <c r="AS59" s="451"/>
      <c r="AT59" s="450">
        <v>2</v>
      </c>
      <c r="AU59" s="451"/>
      <c r="AV59" s="450"/>
      <c r="AW59" s="451"/>
      <c r="AX59" s="450"/>
      <c r="AY59" s="455"/>
      <c r="AZ59" s="247"/>
      <c r="BA59" s="224"/>
      <c r="BB59" s="223"/>
      <c r="BC59" s="224"/>
      <c r="BD59" s="223"/>
      <c r="BE59" s="224"/>
      <c r="BF59" s="223"/>
      <c r="BG59" s="225"/>
      <c r="BI59" s="174"/>
      <c r="BJ59" s="174"/>
      <c r="BK59" s="174"/>
    </row>
    <row r="60" spans="5:63" s="25" customFormat="1" ht="35.25" customHeight="1">
      <c r="E60" s="180">
        <f>SUM(E59+1)</f>
        <v>24</v>
      </c>
      <c r="F60" s="377" t="s">
        <v>257</v>
      </c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60"/>
      <c r="S60" s="473" t="s">
        <v>278</v>
      </c>
      <c r="T60" s="630"/>
      <c r="U60" s="631"/>
      <c r="V60" s="460">
        <v>4</v>
      </c>
      <c r="W60" s="618"/>
      <c r="X60" s="496">
        <f t="shared" si="6"/>
        <v>144</v>
      </c>
      <c r="Y60" s="462"/>
      <c r="Z60" s="478">
        <f t="shared" si="7"/>
        <v>72</v>
      </c>
      <c r="AA60" s="479"/>
      <c r="AB60" s="450">
        <v>36</v>
      </c>
      <c r="AC60" s="463"/>
      <c r="AD60" s="450">
        <v>36</v>
      </c>
      <c r="AE60" s="463"/>
      <c r="AF60" s="450"/>
      <c r="AG60" s="463"/>
      <c r="AH60" s="482">
        <f t="shared" si="8"/>
        <v>72</v>
      </c>
      <c r="AI60" s="483"/>
      <c r="AJ60" s="454"/>
      <c r="AK60" s="463"/>
      <c r="AL60" s="450" t="s">
        <v>229</v>
      </c>
      <c r="AM60" s="463"/>
      <c r="AN60" s="450"/>
      <c r="AO60" s="463"/>
      <c r="AP60" s="450"/>
      <c r="AQ60" s="457"/>
      <c r="AR60" s="454"/>
      <c r="AS60" s="463"/>
      <c r="AT60" s="450"/>
      <c r="AU60" s="463"/>
      <c r="AV60" s="450">
        <v>4</v>
      </c>
      <c r="AW60" s="463"/>
      <c r="AX60" s="450"/>
      <c r="AY60" s="457"/>
      <c r="AZ60" s="470"/>
      <c r="BA60" s="463"/>
      <c r="BB60" s="450"/>
      <c r="BC60" s="463"/>
      <c r="BD60" s="450"/>
      <c r="BE60" s="463"/>
      <c r="BF60" s="450"/>
      <c r="BG60" s="457"/>
      <c r="BI60" s="174"/>
      <c r="BJ60" s="174"/>
      <c r="BK60" s="174"/>
    </row>
    <row r="61" spans="5:63" s="25" customFormat="1" ht="35.25" customHeight="1">
      <c r="E61" s="180">
        <v>25</v>
      </c>
      <c r="F61" s="377" t="s">
        <v>258</v>
      </c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60"/>
      <c r="S61" s="473" t="s">
        <v>279</v>
      </c>
      <c r="T61" s="630"/>
      <c r="U61" s="631"/>
      <c r="V61" s="460">
        <v>4</v>
      </c>
      <c r="W61" s="618"/>
      <c r="X61" s="496">
        <f t="shared" si="6"/>
        <v>144</v>
      </c>
      <c r="Y61" s="462"/>
      <c r="Z61" s="478">
        <f t="shared" si="7"/>
        <v>54</v>
      </c>
      <c r="AA61" s="479"/>
      <c r="AB61" s="450">
        <v>18</v>
      </c>
      <c r="AC61" s="463"/>
      <c r="AD61" s="450">
        <v>36</v>
      </c>
      <c r="AE61" s="463"/>
      <c r="AF61" s="450"/>
      <c r="AG61" s="463"/>
      <c r="AH61" s="482">
        <f t="shared" si="8"/>
        <v>90</v>
      </c>
      <c r="AI61" s="483"/>
      <c r="AJ61" s="454">
        <v>4</v>
      </c>
      <c r="AK61" s="463"/>
      <c r="AL61" s="450"/>
      <c r="AM61" s="463"/>
      <c r="AN61" s="450"/>
      <c r="AO61" s="463"/>
      <c r="AP61" s="450"/>
      <c r="AQ61" s="457"/>
      <c r="AR61" s="454"/>
      <c r="AS61" s="463"/>
      <c r="AT61" s="450"/>
      <c r="AU61" s="463"/>
      <c r="AV61" s="450"/>
      <c r="AW61" s="463"/>
      <c r="AX61" s="450">
        <v>3</v>
      </c>
      <c r="AY61" s="457"/>
      <c r="AZ61" s="470"/>
      <c r="BA61" s="463"/>
      <c r="BB61" s="450"/>
      <c r="BC61" s="463"/>
      <c r="BD61" s="450"/>
      <c r="BE61" s="463"/>
      <c r="BF61" s="450"/>
      <c r="BG61" s="457"/>
      <c r="BI61" s="174"/>
      <c r="BJ61" s="174"/>
      <c r="BK61" s="174"/>
    </row>
    <row r="62" spans="5:63" s="25" customFormat="1" ht="35.25" customHeight="1">
      <c r="E62" s="180">
        <f>SUM(E61+1)</f>
        <v>26</v>
      </c>
      <c r="F62" s="377" t="s">
        <v>179</v>
      </c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6"/>
      <c r="S62" s="473" t="s">
        <v>280</v>
      </c>
      <c r="T62" s="562"/>
      <c r="U62" s="563"/>
      <c r="V62" s="460">
        <v>2.5</v>
      </c>
      <c r="W62" s="451"/>
      <c r="X62" s="458">
        <f t="shared" si="6"/>
        <v>90</v>
      </c>
      <c r="Y62" s="374"/>
      <c r="Z62" s="614">
        <f t="shared" si="7"/>
        <v>36</v>
      </c>
      <c r="AA62" s="615"/>
      <c r="AB62" s="450">
        <v>36</v>
      </c>
      <c r="AC62" s="451"/>
      <c r="AD62" s="450"/>
      <c r="AE62" s="451"/>
      <c r="AF62" s="450"/>
      <c r="AG62" s="451"/>
      <c r="AH62" s="513">
        <f t="shared" si="8"/>
        <v>54</v>
      </c>
      <c r="AI62" s="514"/>
      <c r="AJ62" s="454"/>
      <c r="AK62" s="451"/>
      <c r="AL62" s="450">
        <v>4</v>
      </c>
      <c r="AM62" s="451"/>
      <c r="AN62" s="450"/>
      <c r="AO62" s="451"/>
      <c r="AP62" s="450"/>
      <c r="AQ62" s="455"/>
      <c r="AR62" s="454"/>
      <c r="AS62" s="451"/>
      <c r="AT62" s="450"/>
      <c r="AU62" s="451"/>
      <c r="AV62" s="450"/>
      <c r="AW62" s="451"/>
      <c r="AX62" s="450">
        <v>2</v>
      </c>
      <c r="AY62" s="455"/>
      <c r="AZ62" s="247"/>
      <c r="BA62" s="224"/>
      <c r="BB62" s="223"/>
      <c r="BC62" s="224"/>
      <c r="BD62" s="223"/>
      <c r="BE62" s="224"/>
      <c r="BF62" s="223"/>
      <c r="BG62" s="225"/>
      <c r="BI62" s="174"/>
      <c r="BJ62" s="174"/>
      <c r="BK62" s="174"/>
    </row>
    <row r="63" spans="5:63" s="25" customFormat="1" ht="25.5" customHeight="1">
      <c r="E63" s="180">
        <f>SUM(E62+1)</f>
        <v>27</v>
      </c>
      <c r="F63" s="377" t="s">
        <v>220</v>
      </c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2"/>
      <c r="S63" s="473" t="s">
        <v>281</v>
      </c>
      <c r="T63" s="474"/>
      <c r="U63" s="510"/>
      <c r="V63" s="460">
        <v>3.5</v>
      </c>
      <c r="W63" s="618"/>
      <c r="X63" s="458">
        <f t="shared" si="6"/>
        <v>126</v>
      </c>
      <c r="Y63" s="374"/>
      <c r="Z63" s="507">
        <f t="shared" si="7"/>
        <v>54</v>
      </c>
      <c r="AA63" s="508"/>
      <c r="AB63" s="450">
        <v>18</v>
      </c>
      <c r="AC63" s="463"/>
      <c r="AD63" s="450">
        <v>36</v>
      </c>
      <c r="AE63" s="463"/>
      <c r="AF63" s="450"/>
      <c r="AG63" s="470"/>
      <c r="AH63" s="511">
        <f t="shared" si="8"/>
        <v>72</v>
      </c>
      <c r="AI63" s="512"/>
      <c r="AJ63" s="454"/>
      <c r="AK63" s="463"/>
      <c r="AL63" s="450" t="s">
        <v>222</v>
      </c>
      <c r="AM63" s="463"/>
      <c r="AN63" s="450"/>
      <c r="AO63" s="463"/>
      <c r="AP63" s="450"/>
      <c r="AQ63" s="457"/>
      <c r="AR63" s="454"/>
      <c r="AS63" s="463"/>
      <c r="AT63" s="450"/>
      <c r="AU63" s="463"/>
      <c r="AV63" s="450"/>
      <c r="AW63" s="463"/>
      <c r="AX63" s="450">
        <v>3</v>
      </c>
      <c r="AY63" s="463"/>
      <c r="AZ63" s="450"/>
      <c r="BA63" s="463"/>
      <c r="BB63" s="223"/>
      <c r="BC63" s="224"/>
      <c r="BD63" s="223"/>
      <c r="BE63" s="224"/>
      <c r="BF63" s="223"/>
      <c r="BG63" s="225"/>
      <c r="BI63" s="174"/>
      <c r="BJ63" s="174"/>
      <c r="BK63" s="174"/>
    </row>
    <row r="64" spans="5:63" s="25" customFormat="1" ht="35.25" customHeight="1">
      <c r="E64" s="180">
        <v>27</v>
      </c>
      <c r="F64" s="377" t="s">
        <v>259</v>
      </c>
      <c r="G64" s="559"/>
      <c r="H64" s="559"/>
      <c r="I64" s="559"/>
      <c r="J64" s="559"/>
      <c r="K64" s="559"/>
      <c r="L64" s="559"/>
      <c r="M64" s="559"/>
      <c r="N64" s="559"/>
      <c r="O64" s="559"/>
      <c r="P64" s="559"/>
      <c r="Q64" s="559"/>
      <c r="R64" s="560"/>
      <c r="S64" s="473" t="s">
        <v>282</v>
      </c>
      <c r="T64" s="630"/>
      <c r="U64" s="631"/>
      <c r="V64" s="460">
        <v>4</v>
      </c>
      <c r="W64" s="618"/>
      <c r="X64" s="496">
        <f t="shared" si="6"/>
        <v>144</v>
      </c>
      <c r="Y64" s="462"/>
      <c r="Z64" s="478">
        <f t="shared" si="7"/>
        <v>63</v>
      </c>
      <c r="AA64" s="479"/>
      <c r="AB64" s="450">
        <v>27</v>
      </c>
      <c r="AC64" s="463"/>
      <c r="AD64" s="450"/>
      <c r="AE64" s="463"/>
      <c r="AF64" s="450">
        <v>36</v>
      </c>
      <c r="AG64" s="463"/>
      <c r="AH64" s="482">
        <f t="shared" si="8"/>
        <v>81</v>
      </c>
      <c r="AI64" s="483"/>
      <c r="AJ64" s="454"/>
      <c r="AK64" s="463"/>
      <c r="AL64" s="450">
        <v>4</v>
      </c>
      <c r="AM64" s="463"/>
      <c r="AN64" s="450"/>
      <c r="AO64" s="463"/>
      <c r="AP64" s="450"/>
      <c r="AQ64" s="457"/>
      <c r="AR64" s="454"/>
      <c r="AS64" s="463"/>
      <c r="AT64" s="450"/>
      <c r="AU64" s="463"/>
      <c r="AV64" s="450"/>
      <c r="AW64" s="463"/>
      <c r="AX64" s="450">
        <v>3.5</v>
      </c>
      <c r="AY64" s="457"/>
      <c r="AZ64" s="470"/>
      <c r="BA64" s="463"/>
      <c r="BB64" s="450"/>
      <c r="BC64" s="463"/>
      <c r="BD64" s="450"/>
      <c r="BE64" s="463"/>
      <c r="BF64" s="450"/>
      <c r="BG64" s="457"/>
      <c r="BI64" s="174"/>
      <c r="BJ64" s="174"/>
      <c r="BK64" s="174"/>
    </row>
    <row r="65" spans="5:63" s="25" customFormat="1" ht="35.25" customHeight="1" thickBot="1">
      <c r="E65" s="188">
        <f>SUM(E64+1)</f>
        <v>28</v>
      </c>
      <c r="F65" s="647" t="s">
        <v>221</v>
      </c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8"/>
      <c r="S65" s="489" t="s">
        <v>283</v>
      </c>
      <c r="T65" s="663"/>
      <c r="U65" s="664"/>
      <c r="V65" s="788">
        <v>1</v>
      </c>
      <c r="W65" s="659"/>
      <c r="X65" s="496">
        <f t="shared" si="6"/>
        <v>36</v>
      </c>
      <c r="Y65" s="462"/>
      <c r="Z65" s="789">
        <f t="shared" si="7"/>
        <v>18</v>
      </c>
      <c r="AA65" s="790"/>
      <c r="AB65" s="645">
        <v>18</v>
      </c>
      <c r="AC65" s="620"/>
      <c r="AD65" s="645"/>
      <c r="AE65" s="620"/>
      <c r="AF65" s="645"/>
      <c r="AG65" s="620"/>
      <c r="AH65" s="791">
        <f t="shared" si="8"/>
        <v>18</v>
      </c>
      <c r="AI65" s="792"/>
      <c r="AJ65" s="619"/>
      <c r="AK65" s="620"/>
      <c r="AL65" s="645">
        <v>2</v>
      </c>
      <c r="AM65" s="620"/>
      <c r="AN65" s="645"/>
      <c r="AO65" s="620"/>
      <c r="AP65" s="645"/>
      <c r="AQ65" s="666"/>
      <c r="AR65" s="540"/>
      <c r="AS65" s="786"/>
      <c r="AT65" s="787">
        <v>1</v>
      </c>
      <c r="AU65" s="786"/>
      <c r="AV65" s="787"/>
      <c r="AW65" s="786"/>
      <c r="AX65" s="787"/>
      <c r="AY65" s="541"/>
      <c r="AZ65" s="660"/>
      <c r="BA65" s="620"/>
      <c r="BB65" s="645"/>
      <c r="BC65" s="620"/>
      <c r="BD65" s="645"/>
      <c r="BE65" s="620"/>
      <c r="BF65" s="645"/>
      <c r="BG65" s="666"/>
      <c r="BI65" s="174"/>
      <c r="BJ65" s="174"/>
      <c r="BK65" s="174"/>
    </row>
    <row r="66" spans="5:63" s="185" customFormat="1" ht="35.25" customHeight="1" thickBot="1" thickTop="1">
      <c r="E66" s="228"/>
      <c r="F66" s="520" t="s">
        <v>81</v>
      </c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2"/>
      <c r="V66" s="523">
        <f>SUM(V54:W65)</f>
        <v>38.5</v>
      </c>
      <c r="W66" s="524"/>
      <c r="X66" s="785">
        <f>SUM(X54:Y65)</f>
        <v>1386</v>
      </c>
      <c r="Y66" s="546"/>
      <c r="Z66" s="523">
        <f>SUM(Z54:AA65)</f>
        <v>585</v>
      </c>
      <c r="AA66" s="524"/>
      <c r="AB66" s="523">
        <f>SUM(AB54:AC65)</f>
        <v>297</v>
      </c>
      <c r="AC66" s="524"/>
      <c r="AD66" s="523">
        <f>SUM(AD54:AE65)</f>
        <v>108</v>
      </c>
      <c r="AE66" s="524"/>
      <c r="AF66" s="523">
        <f>SUM(AF54:AG65)</f>
        <v>180</v>
      </c>
      <c r="AG66" s="524"/>
      <c r="AH66" s="523">
        <f>SUM(AH54:AI65)</f>
        <v>801</v>
      </c>
      <c r="AI66" s="524"/>
      <c r="AJ66" s="523">
        <v>4</v>
      </c>
      <c r="AK66" s="524"/>
      <c r="AL66" s="785">
        <v>8</v>
      </c>
      <c r="AM66" s="524"/>
      <c r="AN66" s="785"/>
      <c r="AO66" s="524"/>
      <c r="AP66" s="785"/>
      <c r="AQ66" s="546"/>
      <c r="AR66" s="523">
        <f>SUM(AR54:AS65)</f>
        <v>6</v>
      </c>
      <c r="AS66" s="524"/>
      <c r="AT66" s="523">
        <f>SUM(AT54:AU65)</f>
        <v>8</v>
      </c>
      <c r="AU66" s="524"/>
      <c r="AV66" s="523">
        <f>SUM(AV54:AW65)</f>
        <v>7</v>
      </c>
      <c r="AW66" s="524"/>
      <c r="AX66" s="523">
        <f>SUM(AX54:AY65)</f>
        <v>11.5</v>
      </c>
      <c r="AY66" s="524"/>
      <c r="AZ66" s="523">
        <f>SUM(AZ54:BA65)</f>
        <v>0</v>
      </c>
      <c r="BA66" s="524"/>
      <c r="BB66" s="523">
        <f>SUM(BB54:BC65)</f>
        <v>0</v>
      </c>
      <c r="BC66" s="524"/>
      <c r="BD66" s="523">
        <f>SUM(BD54:BE65)</f>
        <v>0</v>
      </c>
      <c r="BE66" s="524"/>
      <c r="BF66" s="523">
        <f>SUM(BF54:BG65)</f>
        <v>0</v>
      </c>
      <c r="BG66" s="546"/>
      <c r="BI66" s="186"/>
      <c r="BJ66" s="186"/>
      <c r="BK66" s="186"/>
    </row>
    <row r="67" spans="5:63" s="25" customFormat="1" ht="35.25" customHeight="1" thickBot="1" thickTop="1">
      <c r="E67" s="782"/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3"/>
      <c r="S67" s="783"/>
      <c r="T67" s="783"/>
      <c r="U67" s="783"/>
      <c r="V67" s="783"/>
      <c r="W67" s="783"/>
      <c r="X67" s="783"/>
      <c r="Y67" s="783"/>
      <c r="Z67" s="783"/>
      <c r="AA67" s="783"/>
      <c r="AB67" s="783"/>
      <c r="AC67" s="783"/>
      <c r="AD67" s="783"/>
      <c r="AE67" s="783"/>
      <c r="AF67" s="783"/>
      <c r="AG67" s="783"/>
      <c r="AH67" s="783"/>
      <c r="AI67" s="783"/>
      <c r="AJ67" s="783"/>
      <c r="AK67" s="783"/>
      <c r="AL67" s="783"/>
      <c r="AM67" s="783"/>
      <c r="AN67" s="783"/>
      <c r="AO67" s="783"/>
      <c r="AP67" s="783"/>
      <c r="AQ67" s="783"/>
      <c r="AR67" s="783"/>
      <c r="AS67" s="783"/>
      <c r="AT67" s="783"/>
      <c r="AU67" s="783"/>
      <c r="AV67" s="783"/>
      <c r="AW67" s="783"/>
      <c r="AX67" s="783"/>
      <c r="AY67" s="783"/>
      <c r="AZ67" s="783"/>
      <c r="BA67" s="783"/>
      <c r="BB67" s="783"/>
      <c r="BC67" s="783"/>
      <c r="BD67" s="783"/>
      <c r="BE67" s="783"/>
      <c r="BF67" s="783"/>
      <c r="BG67" s="784"/>
      <c r="BI67" s="174"/>
      <c r="BJ67" s="174"/>
      <c r="BK67" s="174"/>
    </row>
    <row r="68" spans="5:63" s="181" customFormat="1" ht="35.25" customHeight="1" thickBot="1" thickTop="1">
      <c r="E68" s="187"/>
      <c r="F68" s="520" t="s">
        <v>82</v>
      </c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2"/>
      <c r="V68" s="780">
        <f>V35+V47+V51+V66</f>
        <v>123</v>
      </c>
      <c r="W68" s="781"/>
      <c r="X68" s="523">
        <f>X35+X47+X51+X66</f>
        <v>4428</v>
      </c>
      <c r="Y68" s="524"/>
      <c r="Z68" s="523">
        <f>Z35+Z47+Z51+Z66</f>
        <v>1944</v>
      </c>
      <c r="AA68" s="524"/>
      <c r="AB68" s="523">
        <f>AB35+AB47+AB51+AB66</f>
        <v>756</v>
      </c>
      <c r="AC68" s="524"/>
      <c r="AD68" s="523">
        <f>AD35+AD47+AD51+AD66</f>
        <v>720</v>
      </c>
      <c r="AE68" s="524"/>
      <c r="AF68" s="523">
        <f>AF35+AF47+AF51+AF66</f>
        <v>468</v>
      </c>
      <c r="AG68" s="524"/>
      <c r="AH68" s="523">
        <f>AH35+AH47+AH51+AH66</f>
        <v>2484</v>
      </c>
      <c r="AI68" s="524"/>
      <c r="AJ68" s="523">
        <f>AJ35+AJ47+AJ51+AJ66</f>
        <v>12</v>
      </c>
      <c r="AK68" s="524"/>
      <c r="AL68" s="523">
        <f>AL35+AL47+AL51+AL66</f>
        <v>19</v>
      </c>
      <c r="AM68" s="524"/>
      <c r="AN68" s="523">
        <f>AN35+AN47+AN51+AN66</f>
        <v>0</v>
      </c>
      <c r="AO68" s="524"/>
      <c r="AP68" s="523">
        <f>AP35+AP47+AP51+AP66</f>
        <v>0</v>
      </c>
      <c r="AQ68" s="524"/>
      <c r="AR68" s="780">
        <f>AR35+AR47+AR51+AR66</f>
        <v>27</v>
      </c>
      <c r="AS68" s="781"/>
      <c r="AT68" s="780">
        <f>AT35+AT47+AT51+AT66</f>
        <v>27</v>
      </c>
      <c r="AU68" s="781"/>
      <c r="AV68" s="780">
        <f>AV35+AV47+AV51+AV66</f>
        <v>27</v>
      </c>
      <c r="AW68" s="781"/>
      <c r="AX68" s="780">
        <f>AX35+AX47+AX51+AX66</f>
        <v>27</v>
      </c>
      <c r="AY68" s="781"/>
      <c r="AZ68" s="523">
        <f>AZ35+AZ47+AZ51+AZ66</f>
        <v>0</v>
      </c>
      <c r="BA68" s="524"/>
      <c r="BB68" s="523">
        <f>BB35+BB47+BB51+BB66</f>
        <v>0</v>
      </c>
      <c r="BC68" s="524"/>
      <c r="BD68" s="523">
        <f>BD35+BD47+BD51+BD66</f>
        <v>0</v>
      </c>
      <c r="BE68" s="524"/>
      <c r="BF68" s="523">
        <f>BF35+BF47+BF51+BF66</f>
        <v>0</v>
      </c>
      <c r="BG68" s="546"/>
      <c r="BI68" s="186"/>
      <c r="BJ68" s="186"/>
      <c r="BK68" s="186"/>
    </row>
    <row r="69" spans="5:63" s="54" customFormat="1" ht="35.25" customHeight="1" thickTop="1">
      <c r="E69" s="134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38"/>
      <c r="AC69" s="771" t="s">
        <v>17</v>
      </c>
      <c r="AD69" s="774" t="s">
        <v>90</v>
      </c>
      <c r="AE69" s="775"/>
      <c r="AF69" s="775"/>
      <c r="AG69" s="775"/>
      <c r="AH69" s="775"/>
      <c r="AI69" s="776"/>
      <c r="AJ69" s="381">
        <f>SUM(AR69:AY69)</f>
        <v>12</v>
      </c>
      <c r="AK69" s="378"/>
      <c r="AL69" s="378"/>
      <c r="AM69" s="378"/>
      <c r="AN69" s="378"/>
      <c r="AO69" s="378"/>
      <c r="AP69" s="378"/>
      <c r="AQ69" s="380"/>
      <c r="AR69" s="777">
        <v>3</v>
      </c>
      <c r="AS69" s="778"/>
      <c r="AT69" s="779">
        <v>3</v>
      </c>
      <c r="AU69" s="778"/>
      <c r="AV69" s="779">
        <v>3</v>
      </c>
      <c r="AW69" s="778"/>
      <c r="AX69" s="779">
        <v>3</v>
      </c>
      <c r="AY69" s="778"/>
      <c r="AZ69" s="496"/>
      <c r="BA69" s="497"/>
      <c r="BB69" s="496"/>
      <c r="BC69" s="497"/>
      <c r="BD69" s="496"/>
      <c r="BE69" s="497"/>
      <c r="BF69" s="496"/>
      <c r="BG69" s="462"/>
      <c r="BI69" s="124"/>
      <c r="BJ69" s="124"/>
      <c r="BK69" s="124"/>
    </row>
    <row r="70" spans="3:63" s="54" customFormat="1" ht="45" customHeight="1"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770"/>
      <c r="U70" s="386"/>
      <c r="V70" s="386"/>
      <c r="W70" s="386"/>
      <c r="X70" s="219"/>
      <c r="Y70" s="124"/>
      <c r="Z70" s="124"/>
      <c r="AA70" s="124"/>
      <c r="AB70" s="138"/>
      <c r="AC70" s="772"/>
      <c r="AD70" s="767" t="s">
        <v>18</v>
      </c>
      <c r="AE70" s="768"/>
      <c r="AF70" s="768"/>
      <c r="AG70" s="768"/>
      <c r="AH70" s="768"/>
      <c r="AI70" s="769"/>
      <c r="AJ70" s="460">
        <v>19</v>
      </c>
      <c r="AK70" s="373"/>
      <c r="AL70" s="373"/>
      <c r="AM70" s="373"/>
      <c r="AN70" s="373"/>
      <c r="AO70" s="373"/>
      <c r="AP70" s="373"/>
      <c r="AQ70" s="374"/>
      <c r="AR70" s="460" t="s">
        <v>284</v>
      </c>
      <c r="AS70" s="618"/>
      <c r="AT70" s="458" t="s">
        <v>285</v>
      </c>
      <c r="AU70" s="618"/>
      <c r="AV70" s="458" t="s">
        <v>286</v>
      </c>
      <c r="AW70" s="618"/>
      <c r="AX70" s="458" t="s">
        <v>287</v>
      </c>
      <c r="AY70" s="618"/>
      <c r="AZ70" s="458"/>
      <c r="BA70" s="618"/>
      <c r="BB70" s="458"/>
      <c r="BC70" s="618"/>
      <c r="BD70" s="458"/>
      <c r="BE70" s="618"/>
      <c r="BF70" s="458"/>
      <c r="BG70" s="374"/>
      <c r="BI70" s="124"/>
      <c r="BJ70" s="124"/>
      <c r="BK70" s="124"/>
    </row>
    <row r="71" spans="3:63" s="54" customFormat="1" ht="35.25" customHeight="1">
      <c r="C71" s="166"/>
      <c r="D71" s="166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386"/>
      <c r="U71" s="386"/>
      <c r="V71" s="386"/>
      <c r="W71" s="386"/>
      <c r="X71" s="219"/>
      <c r="Y71" s="124"/>
      <c r="Z71" s="124"/>
      <c r="AA71" s="124"/>
      <c r="AB71" s="138"/>
      <c r="AC71" s="772"/>
      <c r="AD71" s="767" t="s">
        <v>19</v>
      </c>
      <c r="AE71" s="768"/>
      <c r="AF71" s="768"/>
      <c r="AG71" s="768"/>
      <c r="AH71" s="768"/>
      <c r="AI71" s="769"/>
      <c r="AJ71" s="460">
        <f>SUM(AR71:AY71)</f>
        <v>0</v>
      </c>
      <c r="AK71" s="373"/>
      <c r="AL71" s="373"/>
      <c r="AM71" s="373"/>
      <c r="AN71" s="373"/>
      <c r="AO71" s="373"/>
      <c r="AP71" s="373"/>
      <c r="AQ71" s="374"/>
      <c r="AR71" s="460"/>
      <c r="AS71" s="618"/>
      <c r="AT71" s="458"/>
      <c r="AU71" s="618"/>
      <c r="AV71" s="458"/>
      <c r="AW71" s="618"/>
      <c r="AX71" s="458"/>
      <c r="AY71" s="618"/>
      <c r="AZ71" s="458"/>
      <c r="BA71" s="618"/>
      <c r="BB71" s="458"/>
      <c r="BC71" s="618"/>
      <c r="BD71" s="458"/>
      <c r="BE71" s="618"/>
      <c r="BF71" s="458"/>
      <c r="BG71" s="374"/>
      <c r="BI71" s="124"/>
      <c r="BJ71" s="124"/>
      <c r="BK71" s="124"/>
    </row>
    <row r="72" spans="3:63" s="55" customFormat="1" ht="35.25" customHeight="1" thickBot="1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24"/>
      <c r="V72" s="124"/>
      <c r="W72" s="124"/>
      <c r="X72" s="124"/>
      <c r="Y72" s="124"/>
      <c r="Z72" s="124"/>
      <c r="AA72" s="124"/>
      <c r="AB72" s="138"/>
      <c r="AC72" s="773"/>
      <c r="AD72" s="764" t="s">
        <v>6</v>
      </c>
      <c r="AE72" s="764"/>
      <c r="AF72" s="764"/>
      <c r="AG72" s="764"/>
      <c r="AH72" s="764"/>
      <c r="AI72" s="765"/>
      <c r="AJ72" s="547">
        <f>SUM(AR72:AY72)</f>
        <v>0</v>
      </c>
      <c r="AK72" s="766"/>
      <c r="AL72" s="766"/>
      <c r="AM72" s="766"/>
      <c r="AN72" s="766"/>
      <c r="AO72" s="766"/>
      <c r="AP72" s="766"/>
      <c r="AQ72" s="548"/>
      <c r="AR72" s="547"/>
      <c r="AS72" s="760"/>
      <c r="AT72" s="759"/>
      <c r="AU72" s="760"/>
      <c r="AV72" s="759"/>
      <c r="AW72" s="760"/>
      <c r="AX72" s="759"/>
      <c r="AY72" s="760"/>
      <c r="AZ72" s="759"/>
      <c r="BA72" s="760"/>
      <c r="BB72" s="759"/>
      <c r="BC72" s="760"/>
      <c r="BD72" s="759"/>
      <c r="BE72" s="760"/>
      <c r="BF72" s="759"/>
      <c r="BG72" s="548"/>
      <c r="BH72" s="124"/>
      <c r="BI72" s="124"/>
      <c r="BJ72" s="124"/>
      <c r="BK72" s="124"/>
    </row>
    <row r="73" spans="3:63" s="55" customFormat="1" ht="35.25" customHeight="1" thickTop="1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24"/>
      <c r="V73" s="124"/>
      <c r="W73" s="124"/>
      <c r="X73" s="124"/>
      <c r="Y73" s="124"/>
      <c r="Z73" s="124"/>
      <c r="AA73" s="124"/>
      <c r="AB73" s="124"/>
      <c r="AC73" s="164"/>
      <c r="AD73" s="158"/>
      <c r="AE73" s="158"/>
      <c r="AF73" s="158"/>
      <c r="AG73" s="158"/>
      <c r="AH73" s="158"/>
      <c r="AI73" s="158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24"/>
      <c r="BI73" s="124"/>
      <c r="BJ73" s="124"/>
      <c r="BK73" s="124"/>
    </row>
    <row r="74" spans="3:63" s="54" customFormat="1" ht="35.25" customHeight="1" thickBot="1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W74" s="761" t="s">
        <v>20</v>
      </c>
      <c r="X74" s="761"/>
      <c r="Y74" s="761"/>
      <c r="Z74" s="761"/>
      <c r="AA74" s="761"/>
      <c r="AB74" s="761"/>
      <c r="AC74" s="761"/>
      <c r="AD74" s="761"/>
      <c r="AE74" s="761"/>
      <c r="AF74" s="761"/>
      <c r="AG74" s="761"/>
      <c r="AH74" s="761"/>
      <c r="AI74" s="761"/>
      <c r="AJ74" s="761"/>
      <c r="AK74" s="761"/>
      <c r="AL74" s="761"/>
      <c r="AM74" s="761"/>
      <c r="AN74" s="761"/>
      <c r="AO74" s="762"/>
      <c r="AP74" s="762"/>
      <c r="AT74" s="763" t="s">
        <v>21</v>
      </c>
      <c r="AU74" s="763"/>
      <c r="AV74" s="763"/>
      <c r="AW74" s="763"/>
      <c r="AX74" s="763"/>
      <c r="AY74" s="763"/>
      <c r="AZ74" s="763"/>
      <c r="BA74" s="763"/>
      <c r="BB74" s="763"/>
      <c r="BC74" s="763"/>
      <c r="BD74" s="763"/>
      <c r="BE74" s="763"/>
      <c r="BF74" s="763"/>
      <c r="BG74" s="763"/>
      <c r="BH74" s="763"/>
      <c r="BI74" s="763"/>
      <c r="BJ74" s="763"/>
      <c r="BK74" s="763"/>
    </row>
    <row r="75" spans="3:63" s="54" customFormat="1" ht="54.75" customHeight="1" thickBot="1" thickTop="1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W75" s="159" t="s">
        <v>22</v>
      </c>
      <c r="X75" s="750" t="s">
        <v>23</v>
      </c>
      <c r="Y75" s="751"/>
      <c r="Z75" s="751"/>
      <c r="AA75" s="751"/>
      <c r="AB75" s="751"/>
      <c r="AC75" s="751"/>
      <c r="AD75" s="751"/>
      <c r="AE75" s="751"/>
      <c r="AF75" s="752"/>
      <c r="AG75" s="722" t="s">
        <v>28</v>
      </c>
      <c r="AH75" s="723"/>
      <c r="AI75" s="723"/>
      <c r="AJ75" s="723"/>
      <c r="AK75" s="724"/>
      <c r="AL75" s="753" t="s">
        <v>107</v>
      </c>
      <c r="AM75" s="754"/>
      <c r="AN75" s="755"/>
      <c r="AO75" s="756" t="s">
        <v>24</v>
      </c>
      <c r="AP75" s="757"/>
      <c r="AQ75" s="758"/>
      <c r="AT75" s="160" t="s">
        <v>22</v>
      </c>
      <c r="AU75" s="722" t="s">
        <v>25</v>
      </c>
      <c r="AV75" s="723"/>
      <c r="AW75" s="723"/>
      <c r="AX75" s="723"/>
      <c r="AY75" s="723"/>
      <c r="AZ75" s="723"/>
      <c r="BA75" s="723"/>
      <c r="BB75" s="723"/>
      <c r="BC75" s="723"/>
      <c r="BD75" s="723"/>
      <c r="BE75" s="724"/>
      <c r="BF75" s="722" t="s">
        <v>28</v>
      </c>
      <c r="BG75" s="723"/>
      <c r="BH75" s="723"/>
      <c r="BI75" s="723"/>
      <c r="BJ75" s="723"/>
      <c r="BK75" s="725"/>
    </row>
    <row r="76" spans="3:63" s="54" customFormat="1" ht="35.25" customHeight="1" thickTop="1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W76" s="123"/>
      <c r="X76" s="738"/>
      <c r="Y76" s="739"/>
      <c r="Z76" s="739"/>
      <c r="AA76" s="739"/>
      <c r="AB76" s="739"/>
      <c r="AC76" s="739"/>
      <c r="AD76" s="739"/>
      <c r="AE76" s="739"/>
      <c r="AF76" s="740"/>
      <c r="AG76" s="741"/>
      <c r="AH76" s="742"/>
      <c r="AI76" s="742"/>
      <c r="AJ76" s="742"/>
      <c r="AK76" s="743"/>
      <c r="AL76" s="744"/>
      <c r="AM76" s="745"/>
      <c r="AN76" s="746"/>
      <c r="AO76" s="747"/>
      <c r="AP76" s="748"/>
      <c r="AQ76" s="749"/>
      <c r="AT76" s="145"/>
      <c r="AU76" s="726"/>
      <c r="AV76" s="727"/>
      <c r="AW76" s="727"/>
      <c r="AX76" s="727"/>
      <c r="AY76" s="727"/>
      <c r="AZ76" s="727"/>
      <c r="BA76" s="727"/>
      <c r="BB76" s="727"/>
      <c r="BC76" s="727"/>
      <c r="BD76" s="727"/>
      <c r="BE76" s="728"/>
      <c r="BF76" s="729"/>
      <c r="BG76" s="730"/>
      <c r="BH76" s="730"/>
      <c r="BI76" s="730"/>
      <c r="BJ76" s="730"/>
      <c r="BK76" s="731"/>
    </row>
    <row r="77" spans="20:63" s="54" customFormat="1" ht="35.25" customHeight="1">
      <c r="T77" s="59"/>
      <c r="W77" s="121"/>
      <c r="X77" s="699"/>
      <c r="Y77" s="700"/>
      <c r="Z77" s="700"/>
      <c r="AA77" s="700"/>
      <c r="AB77" s="700"/>
      <c r="AC77" s="700"/>
      <c r="AD77" s="700"/>
      <c r="AE77" s="700"/>
      <c r="AF77" s="701"/>
      <c r="AG77" s="702"/>
      <c r="AH77" s="703"/>
      <c r="AI77" s="703"/>
      <c r="AJ77" s="703"/>
      <c r="AK77" s="704"/>
      <c r="AL77" s="716"/>
      <c r="AM77" s="717"/>
      <c r="AN77" s="718"/>
      <c r="AO77" s="719"/>
      <c r="AP77" s="720"/>
      <c r="AQ77" s="721"/>
      <c r="AT77" s="146"/>
      <c r="AU77" s="732"/>
      <c r="AV77" s="733"/>
      <c r="AW77" s="733"/>
      <c r="AX77" s="733"/>
      <c r="AY77" s="733"/>
      <c r="AZ77" s="733"/>
      <c r="BA77" s="733"/>
      <c r="BB77" s="733"/>
      <c r="BC77" s="733"/>
      <c r="BD77" s="733"/>
      <c r="BE77" s="734"/>
      <c r="BF77" s="735"/>
      <c r="BG77" s="736"/>
      <c r="BH77" s="736"/>
      <c r="BI77" s="736"/>
      <c r="BJ77" s="736"/>
      <c r="BK77" s="737"/>
    </row>
    <row r="78" spans="1:63" s="54" customFormat="1" ht="35.25" customHeight="1" thickBot="1">
      <c r="A78" s="58"/>
      <c r="T78" s="59"/>
      <c r="W78" s="122"/>
      <c r="X78" s="705"/>
      <c r="Y78" s="706"/>
      <c r="Z78" s="706"/>
      <c r="AA78" s="706"/>
      <c r="AB78" s="706"/>
      <c r="AC78" s="706"/>
      <c r="AD78" s="706"/>
      <c r="AE78" s="706"/>
      <c r="AF78" s="707"/>
      <c r="AG78" s="708"/>
      <c r="AH78" s="709"/>
      <c r="AI78" s="709"/>
      <c r="AJ78" s="709"/>
      <c r="AK78" s="710"/>
      <c r="AL78" s="711"/>
      <c r="AM78" s="711"/>
      <c r="AN78" s="712"/>
      <c r="AO78" s="713"/>
      <c r="AP78" s="714"/>
      <c r="AQ78" s="715"/>
      <c r="AT78" s="147"/>
      <c r="AU78" s="693"/>
      <c r="AV78" s="694"/>
      <c r="AW78" s="694"/>
      <c r="AX78" s="694"/>
      <c r="AY78" s="694"/>
      <c r="AZ78" s="694"/>
      <c r="BA78" s="694"/>
      <c r="BB78" s="694"/>
      <c r="BC78" s="694"/>
      <c r="BD78" s="694"/>
      <c r="BE78" s="695"/>
      <c r="BF78" s="696"/>
      <c r="BG78" s="697"/>
      <c r="BH78" s="697"/>
      <c r="BI78" s="697"/>
      <c r="BJ78" s="697"/>
      <c r="BK78" s="698"/>
    </row>
    <row r="79" spans="1:63" s="54" customFormat="1" ht="35.25" customHeight="1" thickBot="1" thickTop="1">
      <c r="A79" s="58"/>
      <c r="T79" s="59"/>
      <c r="W79" s="86"/>
      <c r="X79" s="206"/>
      <c r="Y79" s="206"/>
      <c r="Z79" s="206"/>
      <c r="AA79" s="206"/>
      <c r="AB79" s="206"/>
      <c r="AC79" s="206"/>
      <c r="AD79" s="206"/>
      <c r="AE79" s="206"/>
      <c r="AF79" s="206"/>
      <c r="AG79" s="207"/>
      <c r="AH79" s="207"/>
      <c r="AI79" s="207"/>
      <c r="AJ79" s="207"/>
      <c r="AK79" s="207"/>
      <c r="AL79" s="208"/>
      <c r="AM79" s="208"/>
      <c r="AN79" s="208"/>
      <c r="AO79" s="209"/>
      <c r="AP79" s="209"/>
      <c r="AQ79" s="209"/>
      <c r="AT79" s="155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1"/>
      <c r="BG79" s="211"/>
      <c r="BH79" s="211"/>
      <c r="BI79" s="211"/>
      <c r="BJ79" s="211"/>
      <c r="BK79" s="211"/>
    </row>
    <row r="80" spans="1:63" s="54" customFormat="1" ht="35.25" customHeight="1" thickBot="1">
      <c r="A80" s="58"/>
      <c r="E80" s="212" t="s">
        <v>127</v>
      </c>
      <c r="F80" s="685" t="s">
        <v>128</v>
      </c>
      <c r="G80" s="686"/>
      <c r="H80" s="686"/>
      <c r="I80" s="686"/>
      <c r="J80" s="686"/>
      <c r="K80" s="686"/>
      <c r="L80" s="686"/>
      <c r="M80" s="686"/>
      <c r="N80" s="686"/>
      <c r="O80" s="686"/>
      <c r="P80" s="686"/>
      <c r="Q80" s="686"/>
      <c r="R80" s="686"/>
      <c r="S80" s="686"/>
      <c r="T80" s="686"/>
      <c r="U80" s="686"/>
      <c r="V80" s="687">
        <v>19</v>
      </c>
      <c r="W80" s="688"/>
      <c r="X80" s="689">
        <v>684</v>
      </c>
      <c r="Y80" s="690"/>
      <c r="Z80" s="691" t="s">
        <v>130</v>
      </c>
      <c r="AA80" s="686"/>
      <c r="AB80" s="686"/>
      <c r="AC80" s="686"/>
      <c r="AD80" s="686"/>
      <c r="AE80" s="686"/>
      <c r="AF80" s="686"/>
      <c r="AG80" s="686"/>
      <c r="AH80" s="686"/>
      <c r="AI80" s="686"/>
      <c r="AJ80" s="686"/>
      <c r="AK80" s="686"/>
      <c r="AL80" s="686"/>
      <c r="AM80" s="686"/>
      <c r="AN80" s="686"/>
      <c r="AO80" s="686"/>
      <c r="AP80" s="686"/>
      <c r="AQ80" s="686"/>
      <c r="AR80" s="686"/>
      <c r="AS80" s="686"/>
      <c r="AT80" s="686"/>
      <c r="AU80" s="686"/>
      <c r="AV80" s="686"/>
      <c r="AW80" s="686"/>
      <c r="AX80" s="686"/>
      <c r="AY80" s="686"/>
      <c r="AZ80" s="686"/>
      <c r="BA80" s="686"/>
      <c r="BB80" s="686"/>
      <c r="BC80" s="686"/>
      <c r="BD80" s="686"/>
      <c r="BE80" s="686"/>
      <c r="BF80" s="686"/>
      <c r="BG80" s="692"/>
      <c r="BH80" s="211"/>
      <c r="BI80" s="211"/>
      <c r="BJ80" s="211"/>
      <c r="BK80" s="211"/>
    </row>
    <row r="81" spans="1:63" s="54" customFormat="1" ht="35.25" customHeight="1" thickBot="1">
      <c r="A81" s="58"/>
      <c r="E81" s="212" t="s">
        <v>126</v>
      </c>
      <c r="F81" s="685" t="s">
        <v>129</v>
      </c>
      <c r="G81" s="686"/>
      <c r="H81" s="686"/>
      <c r="I81" s="686"/>
      <c r="J81" s="686"/>
      <c r="K81" s="686"/>
      <c r="L81" s="686"/>
      <c r="M81" s="686"/>
      <c r="N81" s="686"/>
      <c r="O81" s="686"/>
      <c r="P81" s="686"/>
      <c r="Q81" s="686"/>
      <c r="R81" s="686"/>
      <c r="S81" s="686"/>
      <c r="T81" s="686"/>
      <c r="U81" s="686"/>
      <c r="V81" s="687">
        <v>7</v>
      </c>
      <c r="W81" s="688"/>
      <c r="X81" s="689">
        <v>252</v>
      </c>
      <c r="Y81" s="690"/>
      <c r="Z81" s="691" t="s">
        <v>132</v>
      </c>
      <c r="AA81" s="686"/>
      <c r="AB81" s="686"/>
      <c r="AC81" s="686"/>
      <c r="AD81" s="686"/>
      <c r="AE81" s="686"/>
      <c r="AF81" s="686"/>
      <c r="AG81" s="686"/>
      <c r="AH81" s="686"/>
      <c r="AI81" s="686"/>
      <c r="AJ81" s="686"/>
      <c r="AK81" s="686"/>
      <c r="AL81" s="686"/>
      <c r="AM81" s="686"/>
      <c r="AN81" s="686"/>
      <c r="AO81" s="686"/>
      <c r="AP81" s="686"/>
      <c r="AQ81" s="686"/>
      <c r="AR81" s="686"/>
      <c r="AS81" s="686"/>
      <c r="AT81" s="686"/>
      <c r="AU81" s="686"/>
      <c r="AV81" s="686"/>
      <c r="AW81" s="686"/>
      <c r="AX81" s="686"/>
      <c r="AY81" s="686"/>
      <c r="AZ81" s="686"/>
      <c r="BA81" s="686"/>
      <c r="BB81" s="686"/>
      <c r="BC81" s="686"/>
      <c r="BD81" s="686"/>
      <c r="BE81" s="686"/>
      <c r="BF81" s="686"/>
      <c r="BG81" s="692"/>
      <c r="BH81" s="211"/>
      <c r="BI81" s="211"/>
      <c r="BJ81" s="211"/>
      <c r="BK81" s="211"/>
    </row>
    <row r="82" spans="1:63" s="54" customFormat="1" ht="35.25" customHeight="1">
      <c r="A82" s="58"/>
      <c r="E82" s="213"/>
      <c r="F82" s="214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3"/>
      <c r="W82" s="216"/>
      <c r="X82" s="217"/>
      <c r="Y82" s="217"/>
      <c r="Z82" s="218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1"/>
      <c r="BI82" s="211"/>
      <c r="BJ82" s="211"/>
      <c r="BK82" s="211"/>
    </row>
    <row r="83" spans="1:63" s="54" customFormat="1" ht="35.25" customHeight="1">
      <c r="A83" s="58"/>
      <c r="B83" s="162" t="s">
        <v>68</v>
      </c>
      <c r="C83" s="11"/>
      <c r="D83" s="11"/>
      <c r="E83" s="11"/>
      <c r="F83" s="11"/>
      <c r="G83" s="11"/>
      <c r="H83" s="11"/>
      <c r="I83" s="11"/>
      <c r="J83" s="11"/>
      <c r="K83" s="66"/>
      <c r="L83" s="66"/>
      <c r="M83" s="61"/>
      <c r="N83" s="61"/>
      <c r="O83" s="151"/>
      <c r="P83" s="62"/>
      <c r="Q83" s="62"/>
      <c r="R83" s="62"/>
      <c r="S83" s="63"/>
      <c r="T83" s="63"/>
      <c r="U83" s="149" t="s">
        <v>30</v>
      </c>
      <c r="V83" s="74"/>
      <c r="W83" s="682" t="s">
        <v>88</v>
      </c>
      <c r="X83" s="682"/>
      <c r="Y83" s="682"/>
      <c r="Z83" s="682"/>
      <c r="AA83" s="682"/>
      <c r="AB83" s="74"/>
      <c r="AC83" s="151" t="s">
        <v>30</v>
      </c>
      <c r="AT83" s="66"/>
      <c r="AU83" s="58"/>
      <c r="AV83" s="65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8"/>
      <c r="BI83" s="12"/>
      <c r="BJ83" s="12"/>
      <c r="BK83" s="12"/>
    </row>
    <row r="84" spans="1:63" s="54" customFormat="1" ht="35.25" customHeight="1">
      <c r="A84" s="58"/>
      <c r="B84" s="162" t="s">
        <v>69</v>
      </c>
      <c r="C84" s="11"/>
      <c r="D84" s="11"/>
      <c r="E84" s="11"/>
      <c r="F84" s="11"/>
      <c r="G84" s="66"/>
      <c r="H84" s="66"/>
      <c r="I84" s="66"/>
      <c r="J84" s="66"/>
      <c r="K84" s="66"/>
      <c r="L84" s="66"/>
      <c r="M84" s="67"/>
      <c r="N84" s="66"/>
      <c r="O84" s="66"/>
      <c r="P84" s="67" t="s">
        <v>26</v>
      </c>
      <c r="Q84" s="66"/>
      <c r="S84" s="69"/>
      <c r="T84" s="59"/>
      <c r="U84" s="41"/>
      <c r="Y84" s="54" t="s">
        <v>27</v>
      </c>
      <c r="Z84" s="69"/>
      <c r="AP84" s="683" t="s">
        <v>131</v>
      </c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  <c r="BB84" s="386"/>
      <c r="BC84" s="386"/>
      <c r="BD84" s="386"/>
      <c r="BE84" s="386"/>
      <c r="BF84" s="386"/>
      <c r="BG84" s="386"/>
      <c r="BH84" s="386"/>
      <c r="BI84" s="386"/>
      <c r="BJ84" s="386"/>
      <c r="BK84" s="386"/>
    </row>
    <row r="85" spans="1:63" s="54" customFormat="1" ht="35.25" customHeight="1">
      <c r="A85" s="58"/>
      <c r="B85" s="162"/>
      <c r="C85" s="11"/>
      <c r="D85" s="11"/>
      <c r="E85" s="11"/>
      <c r="F85" s="11"/>
      <c r="G85" s="66"/>
      <c r="H85" s="66"/>
      <c r="I85" s="66"/>
      <c r="J85" s="66"/>
      <c r="K85" s="66"/>
      <c r="L85" s="66"/>
      <c r="M85" s="67"/>
      <c r="N85" s="66"/>
      <c r="O85" s="66"/>
      <c r="P85" s="67"/>
      <c r="Q85" s="66"/>
      <c r="S85" s="69"/>
      <c r="T85" s="59"/>
      <c r="U85" s="41"/>
      <c r="Z85" s="69"/>
      <c r="AP85" s="154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</row>
    <row r="86" spans="1:62" s="54" customFormat="1" ht="35.25" customHeight="1">
      <c r="A86" s="58"/>
      <c r="B86" s="162" t="s">
        <v>70</v>
      </c>
      <c r="C86" s="11"/>
      <c r="D86" s="11"/>
      <c r="E86" s="11"/>
      <c r="F86" s="11"/>
      <c r="G86" s="11"/>
      <c r="H86" s="11"/>
      <c r="I86" s="11"/>
      <c r="J86" s="11"/>
      <c r="K86" s="66"/>
      <c r="L86" s="66"/>
      <c r="M86" s="61"/>
      <c r="N86" s="61"/>
      <c r="O86" s="151"/>
      <c r="P86" s="62"/>
      <c r="Q86" s="62"/>
      <c r="R86" s="62"/>
      <c r="S86" s="63"/>
      <c r="T86" s="63"/>
      <c r="U86" s="149" t="s">
        <v>30</v>
      </c>
      <c r="V86" s="156"/>
      <c r="W86" s="677" t="s">
        <v>89</v>
      </c>
      <c r="X86" s="678"/>
      <c r="Y86" s="678"/>
      <c r="Z86" s="678"/>
      <c r="AA86" s="678"/>
      <c r="AB86" s="157"/>
      <c r="AC86" s="151" t="s">
        <v>30</v>
      </c>
      <c r="AD86" s="64"/>
      <c r="AE86" s="64"/>
      <c r="AF86" s="64"/>
      <c r="AG86" s="64"/>
      <c r="AH86" s="64"/>
      <c r="AI86" s="64"/>
      <c r="AJ86" s="125"/>
      <c r="AK86" s="126"/>
      <c r="AL86" s="126"/>
      <c r="AM86" s="126"/>
      <c r="AN86" s="126"/>
      <c r="AO86" s="127"/>
      <c r="AP86" s="128"/>
      <c r="AT86" s="684" t="s">
        <v>29</v>
      </c>
      <c r="AU86" s="684"/>
      <c r="AV86" s="684"/>
      <c r="AW86" s="684"/>
      <c r="AX86" s="684"/>
      <c r="AY86" s="684"/>
      <c r="AZ86" s="70"/>
      <c r="BA86" s="70"/>
      <c r="BB86" s="71"/>
      <c r="BC86" s="71"/>
      <c r="BD86" s="75" t="s">
        <v>30</v>
      </c>
      <c r="BE86" s="175"/>
      <c r="BF86" s="175"/>
      <c r="BG86" s="175"/>
      <c r="BH86" s="175"/>
      <c r="BI86" s="176" t="s">
        <v>30</v>
      </c>
      <c r="BJ86" s="171"/>
    </row>
    <row r="87" spans="1:62" s="54" customFormat="1" ht="35.25" customHeight="1">
      <c r="A87" s="58"/>
      <c r="B87" s="162" t="s">
        <v>69</v>
      </c>
      <c r="C87" s="11"/>
      <c r="D87" s="11"/>
      <c r="E87" s="11"/>
      <c r="F87" s="11"/>
      <c r="G87" s="66"/>
      <c r="H87" s="66"/>
      <c r="I87" s="66"/>
      <c r="J87" s="66"/>
      <c r="K87" s="66"/>
      <c r="L87" s="66"/>
      <c r="M87" s="67"/>
      <c r="N87" s="66"/>
      <c r="O87" s="66"/>
      <c r="P87" s="67" t="s">
        <v>26</v>
      </c>
      <c r="Q87" s="66"/>
      <c r="S87" s="69"/>
      <c r="U87" s="150"/>
      <c r="V87" s="59"/>
      <c r="W87" s="59"/>
      <c r="X87" s="60"/>
      <c r="Y87" s="54" t="s">
        <v>27</v>
      </c>
      <c r="Z87" s="69"/>
      <c r="AA87" s="64"/>
      <c r="AB87" s="64"/>
      <c r="AC87" s="64"/>
      <c r="AD87" s="64"/>
      <c r="AE87" s="64"/>
      <c r="AF87" s="64"/>
      <c r="AG87" s="64"/>
      <c r="AH87" s="64"/>
      <c r="AI87" s="64"/>
      <c r="AJ87" s="125"/>
      <c r="AK87" s="126"/>
      <c r="AL87" s="126"/>
      <c r="AM87" s="126"/>
      <c r="AN87" s="126"/>
      <c r="AO87" s="127"/>
      <c r="AP87" s="128"/>
      <c r="AT87" s="684"/>
      <c r="AU87" s="684"/>
      <c r="AV87" s="684"/>
      <c r="AW87" s="684"/>
      <c r="AX87" s="684"/>
      <c r="AY87" s="684"/>
      <c r="BB87" s="67" t="s">
        <v>26</v>
      </c>
      <c r="BD87" s="69"/>
      <c r="BG87" s="54" t="s">
        <v>27</v>
      </c>
      <c r="BI87" s="42"/>
      <c r="BJ87" s="42"/>
    </row>
    <row r="88" spans="1:62" s="54" customFormat="1" ht="35.25" customHeight="1">
      <c r="A88" s="58"/>
      <c r="B88" s="162"/>
      <c r="C88" s="11"/>
      <c r="D88" s="11"/>
      <c r="E88" s="11"/>
      <c r="F88" s="11"/>
      <c r="G88" s="66"/>
      <c r="H88" s="66"/>
      <c r="I88" s="66"/>
      <c r="J88" s="66"/>
      <c r="K88" s="66"/>
      <c r="L88" s="66"/>
      <c r="M88" s="67"/>
      <c r="N88" s="66"/>
      <c r="O88" s="66"/>
      <c r="P88" s="67"/>
      <c r="Q88" s="66"/>
      <c r="S88" s="69"/>
      <c r="U88" s="150"/>
      <c r="V88" s="59"/>
      <c r="W88" s="59"/>
      <c r="X88" s="60"/>
      <c r="Z88" s="69"/>
      <c r="AA88" s="64"/>
      <c r="AB88" s="64"/>
      <c r="AC88" s="64"/>
      <c r="AD88" s="64"/>
      <c r="AE88" s="64"/>
      <c r="AF88" s="64"/>
      <c r="AG88" s="64"/>
      <c r="AH88" s="64"/>
      <c r="AI88" s="64"/>
      <c r="AJ88" s="125"/>
      <c r="AK88" s="126"/>
      <c r="AL88" s="126"/>
      <c r="AM88" s="126"/>
      <c r="AN88" s="126"/>
      <c r="AO88" s="127"/>
      <c r="AP88" s="128"/>
      <c r="AT88" s="161"/>
      <c r="AU88" s="161"/>
      <c r="AV88" s="161"/>
      <c r="AW88" s="161"/>
      <c r="AX88" s="161"/>
      <c r="AY88" s="161"/>
      <c r="BB88" s="67"/>
      <c r="BD88" s="69"/>
      <c r="BI88" s="42"/>
      <c r="BJ88" s="42"/>
    </row>
    <row r="89" spans="1:62" s="54" customFormat="1" ht="35.25" customHeight="1">
      <c r="A89" s="58"/>
      <c r="B89" s="177" t="s">
        <v>32</v>
      </c>
      <c r="C89" s="11"/>
      <c r="D89" s="11"/>
      <c r="E89" s="11"/>
      <c r="F89" s="11"/>
      <c r="G89" s="11"/>
      <c r="H89" s="11"/>
      <c r="I89" s="11"/>
      <c r="J89" s="11"/>
      <c r="K89" s="66"/>
      <c r="L89" s="66"/>
      <c r="M89" s="61"/>
      <c r="N89" s="61"/>
      <c r="O89" s="151"/>
      <c r="P89" s="62"/>
      <c r="Q89" s="62"/>
      <c r="R89" s="62"/>
      <c r="S89" s="63"/>
      <c r="T89" s="63"/>
      <c r="U89" s="149" t="s">
        <v>30</v>
      </c>
      <c r="V89" s="156"/>
      <c r="W89" s="677" t="s">
        <v>105</v>
      </c>
      <c r="X89" s="678"/>
      <c r="Y89" s="678"/>
      <c r="Z89" s="678"/>
      <c r="AA89" s="678"/>
      <c r="AB89" s="157"/>
      <c r="AC89" s="151" t="s">
        <v>30</v>
      </c>
      <c r="AD89" s="64"/>
      <c r="AE89" s="64"/>
      <c r="AF89" s="64"/>
      <c r="AG89" s="64"/>
      <c r="AH89" s="64"/>
      <c r="AI89" s="64"/>
      <c r="AJ89" s="125"/>
      <c r="AK89" s="126"/>
      <c r="AL89" s="126"/>
      <c r="AM89" s="126"/>
      <c r="AN89" s="126"/>
      <c r="AO89" s="127"/>
      <c r="AP89" s="128"/>
      <c r="AT89" s="177" t="s">
        <v>31</v>
      </c>
      <c r="AU89" s="11"/>
      <c r="AV89" s="11"/>
      <c r="AW89" s="11"/>
      <c r="AX89" s="11"/>
      <c r="AY89" s="11"/>
      <c r="AZ89" s="74"/>
      <c r="BA89" s="74"/>
      <c r="BB89" s="74"/>
      <c r="BC89" s="74"/>
      <c r="BD89" s="75" t="s">
        <v>30</v>
      </c>
      <c r="BE89" s="175"/>
      <c r="BF89" s="175"/>
      <c r="BG89" s="167"/>
      <c r="BH89" s="175"/>
      <c r="BI89" s="176" t="s">
        <v>30</v>
      </c>
      <c r="BJ89" s="171"/>
    </row>
    <row r="90" spans="1:62" s="54" customFormat="1" ht="35.25" customHeight="1">
      <c r="A90" s="58"/>
      <c r="B90" s="56"/>
      <c r="C90" s="65"/>
      <c r="D90" s="65"/>
      <c r="E90" s="66"/>
      <c r="F90" s="66"/>
      <c r="G90" s="66"/>
      <c r="H90" s="66"/>
      <c r="I90" s="66"/>
      <c r="J90" s="66"/>
      <c r="K90" s="66"/>
      <c r="L90" s="66"/>
      <c r="M90" s="67"/>
      <c r="N90" s="66"/>
      <c r="O90" s="66"/>
      <c r="P90" s="67" t="s">
        <v>26</v>
      </c>
      <c r="Q90" s="66"/>
      <c r="R90" s="148"/>
      <c r="S90" s="69"/>
      <c r="U90" s="59"/>
      <c r="V90" s="59"/>
      <c r="W90" s="59"/>
      <c r="X90" s="60"/>
      <c r="Y90" s="54" t="s">
        <v>27</v>
      </c>
      <c r="Z90" s="69"/>
      <c r="AA90" s="86"/>
      <c r="AB90" s="65"/>
      <c r="AC90" s="65"/>
      <c r="AD90" s="65"/>
      <c r="AE90" s="65"/>
      <c r="AF90" s="65"/>
      <c r="AG90" s="65"/>
      <c r="AH90" s="65"/>
      <c r="AI90" s="65"/>
      <c r="AJ90" s="65"/>
      <c r="AK90" s="56"/>
      <c r="AL90" s="65"/>
      <c r="AM90" s="66"/>
      <c r="AN90" s="58"/>
      <c r="AO90" s="58"/>
      <c r="AP90" s="66"/>
      <c r="AT90" s="55"/>
      <c r="AU90" s="77"/>
      <c r="AV90" s="55"/>
      <c r="AW90" s="55"/>
      <c r="AX90" s="13"/>
      <c r="AY90" s="55"/>
      <c r="AZ90" s="55"/>
      <c r="BA90" s="55"/>
      <c r="BB90" s="67" t="s">
        <v>26</v>
      </c>
      <c r="BC90" s="67"/>
      <c r="BD90" s="152"/>
      <c r="BG90" s="54" t="s">
        <v>27</v>
      </c>
      <c r="BI90" s="152"/>
      <c r="BJ90" s="152"/>
    </row>
    <row r="91" spans="14:63" ht="35.25" customHeight="1">
      <c r="N91" s="2"/>
      <c r="O91" s="2"/>
      <c r="P91" s="2"/>
      <c r="Q91" s="2"/>
      <c r="R91" s="16"/>
      <c r="S91" s="16"/>
      <c r="T91" s="2"/>
      <c r="U91" s="2"/>
      <c r="V91" s="2"/>
      <c r="W91" s="2"/>
      <c r="X91" s="2"/>
      <c r="Y91" s="2"/>
      <c r="AW91" s="55"/>
      <c r="AX91" s="72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</row>
    <row r="92" spans="14:63" ht="35.25" customHeight="1">
      <c r="N92" s="2"/>
      <c r="O92" s="2"/>
      <c r="Z92" s="2"/>
      <c r="AA92" s="2"/>
      <c r="AB92" s="2"/>
      <c r="AC92" s="2"/>
      <c r="AD92" s="2"/>
      <c r="AE92" s="2"/>
      <c r="AQ92" s="76"/>
      <c r="AX92" s="55"/>
      <c r="AY92" s="55"/>
      <c r="AZ92" s="55"/>
      <c r="BA92" s="55"/>
      <c r="BB92" s="55"/>
      <c r="BC92" s="55"/>
      <c r="BD92" s="55"/>
      <c r="BE92" s="55"/>
      <c r="BF92" s="55"/>
      <c r="BG92" s="13"/>
      <c r="BH92" s="55"/>
      <c r="BI92" s="55"/>
      <c r="BJ92" s="55"/>
      <c r="BK92" s="55"/>
    </row>
    <row r="93" spans="16:62" ht="35.25" customHeight="1">
      <c r="P93" s="2"/>
      <c r="Q93" s="2"/>
      <c r="R93" s="25"/>
      <c r="S93" s="2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X93" s="25"/>
      <c r="BA93" s="25"/>
      <c r="BD93" s="87"/>
      <c r="BG93" s="87"/>
      <c r="BH93" s="87"/>
      <c r="BI93" s="87"/>
      <c r="BJ93" s="87"/>
    </row>
    <row r="94" spans="14:25" ht="35.25" customHeight="1">
      <c r="N94" s="76"/>
      <c r="O94" s="76"/>
      <c r="P94" s="2"/>
      <c r="Q94" s="2"/>
      <c r="R94" s="16"/>
      <c r="S94" s="16"/>
      <c r="T94" s="2"/>
      <c r="U94" s="2"/>
      <c r="V94" s="2"/>
      <c r="W94" s="2"/>
      <c r="X94" s="2"/>
      <c r="Y94" s="2"/>
    </row>
    <row r="95" spans="14:52" ht="35.25" customHeight="1">
      <c r="N95" s="2"/>
      <c r="O95" s="2"/>
      <c r="AX95" s="76"/>
      <c r="AZ95" s="16"/>
    </row>
    <row r="96" spans="52:59" ht="35.25" customHeight="1">
      <c r="AZ96" s="16"/>
      <c r="BG96" s="16"/>
    </row>
    <row r="99" spans="51:52" ht="35.25" customHeight="1">
      <c r="AY99" s="16"/>
      <c r="AZ99" s="16"/>
    </row>
  </sheetData>
  <mergeCells count="901">
    <mergeCell ref="A1:BK1"/>
    <mergeCell ref="A2:BK2"/>
    <mergeCell ref="Z3:AN3"/>
    <mergeCell ref="AX3:BD3"/>
    <mergeCell ref="BE3:BK3"/>
    <mergeCell ref="AI4:AV4"/>
    <mergeCell ref="AX4:BD4"/>
    <mergeCell ref="BE4:BK4"/>
    <mergeCell ref="AX5:BD5"/>
    <mergeCell ref="BE5:BK5"/>
    <mergeCell ref="BE6:BK6"/>
    <mergeCell ref="B7:M7"/>
    <mergeCell ref="AI7:AV7"/>
    <mergeCell ref="BE7:BK7"/>
    <mergeCell ref="A9:AX9"/>
    <mergeCell ref="BD9:BK9"/>
    <mergeCell ref="A11:A12"/>
    <mergeCell ref="B11:F11"/>
    <mergeCell ref="G11:K11"/>
    <mergeCell ref="L11:P11"/>
    <mergeCell ref="Q11:T11"/>
    <mergeCell ref="U11:Y11"/>
    <mergeCell ref="Z11:AC11"/>
    <mergeCell ref="AD11:AG11"/>
    <mergeCell ref="AH11:AK11"/>
    <mergeCell ref="AL11:AO11"/>
    <mergeCell ref="AP11:AT11"/>
    <mergeCell ref="AU11:AX11"/>
    <mergeCell ref="AY11:BB11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A20:BK20"/>
    <mergeCell ref="E22:E25"/>
    <mergeCell ref="F22:R25"/>
    <mergeCell ref="S22:U25"/>
    <mergeCell ref="V22:Y22"/>
    <mergeCell ref="Z22:AG22"/>
    <mergeCell ref="AH22:AI25"/>
    <mergeCell ref="AJ22:AQ22"/>
    <mergeCell ref="AR22:BG22"/>
    <mergeCell ref="V23:W25"/>
    <mergeCell ref="X23:Y25"/>
    <mergeCell ref="Z23:AA25"/>
    <mergeCell ref="AB23:AG23"/>
    <mergeCell ref="AB24:AC25"/>
    <mergeCell ref="AD24:AE25"/>
    <mergeCell ref="AF24:AG25"/>
    <mergeCell ref="AJ23:AK25"/>
    <mergeCell ref="AL23:AM25"/>
    <mergeCell ref="AN23:AO25"/>
    <mergeCell ref="AP23:AQ25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AR24:AS25"/>
    <mergeCell ref="AT24:AU25"/>
    <mergeCell ref="AV24:AW25"/>
    <mergeCell ref="AX24:AY25"/>
    <mergeCell ref="AZ24:BA25"/>
    <mergeCell ref="BB24:BC25"/>
    <mergeCell ref="BD24:BE25"/>
    <mergeCell ref="BF24:BG25"/>
    <mergeCell ref="F26:R26"/>
    <mergeCell ref="S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E27:BG27"/>
    <mergeCell ref="E28:BG28"/>
    <mergeCell ref="F29:R29"/>
    <mergeCell ref="S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B29:BC29"/>
    <mergeCell ref="BD29:BE29"/>
    <mergeCell ref="BF29:BG29"/>
    <mergeCell ref="F30:R30"/>
    <mergeCell ref="S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0:AQ30"/>
    <mergeCell ref="AR30:AS30"/>
    <mergeCell ref="AT30:AU30"/>
    <mergeCell ref="AV30:AW30"/>
    <mergeCell ref="AX30:AY30"/>
    <mergeCell ref="AZ30:BA30"/>
    <mergeCell ref="BB30:BC30"/>
    <mergeCell ref="BD30:BE30"/>
    <mergeCell ref="BF30:BG30"/>
    <mergeCell ref="F31:R31"/>
    <mergeCell ref="S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B31:BC31"/>
    <mergeCell ref="BD31:BE31"/>
    <mergeCell ref="BF31:BG31"/>
    <mergeCell ref="F32:R32"/>
    <mergeCell ref="S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BB32:BC32"/>
    <mergeCell ref="BD32:BE32"/>
    <mergeCell ref="BF32:BG32"/>
    <mergeCell ref="F33:R33"/>
    <mergeCell ref="S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F34:R34"/>
    <mergeCell ref="S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J35:AK35"/>
    <mergeCell ref="BF34:BG34"/>
    <mergeCell ref="AX34:AY34"/>
    <mergeCell ref="AZ34:BA34"/>
    <mergeCell ref="BB34:BC34"/>
    <mergeCell ref="BD34:BE34"/>
    <mergeCell ref="AP34:AQ34"/>
    <mergeCell ref="AR34:AS34"/>
    <mergeCell ref="AT34:AU34"/>
    <mergeCell ref="AV34:AW34"/>
    <mergeCell ref="AN35:AO35"/>
    <mergeCell ref="AP35:AQ35"/>
    <mergeCell ref="AR35:AS35"/>
    <mergeCell ref="V35:W35"/>
    <mergeCell ref="X35:Y35"/>
    <mergeCell ref="Z35:AA35"/>
    <mergeCell ref="AB35:AC35"/>
    <mergeCell ref="AD35:AE35"/>
    <mergeCell ref="AF35:AG35"/>
    <mergeCell ref="AH35:AI35"/>
    <mergeCell ref="AH38:AI38"/>
    <mergeCell ref="BB35:BC35"/>
    <mergeCell ref="BD35:BE35"/>
    <mergeCell ref="BF35:BG35"/>
    <mergeCell ref="E36:BG36"/>
    <mergeCell ref="AT35:AU35"/>
    <mergeCell ref="AV35:AW35"/>
    <mergeCell ref="AX35:AY35"/>
    <mergeCell ref="AZ35:BA35"/>
    <mergeCell ref="AL35:AM35"/>
    <mergeCell ref="Z38:AA38"/>
    <mergeCell ref="AB38:AC38"/>
    <mergeCell ref="AD38:AE38"/>
    <mergeCell ref="AF38:AG38"/>
    <mergeCell ref="F38:R38"/>
    <mergeCell ref="S38:U38"/>
    <mergeCell ref="V38:W38"/>
    <mergeCell ref="X38:Y38"/>
    <mergeCell ref="AJ38:AK38"/>
    <mergeCell ref="AL38:AM38"/>
    <mergeCell ref="AN38:AO38"/>
    <mergeCell ref="AP38:AQ38"/>
    <mergeCell ref="AR38:AS38"/>
    <mergeCell ref="AT38:AU38"/>
    <mergeCell ref="AV38:AW38"/>
    <mergeCell ref="AX38:AY38"/>
    <mergeCell ref="AZ38:BA38"/>
    <mergeCell ref="BB38:BC38"/>
    <mergeCell ref="BD38:BE38"/>
    <mergeCell ref="BF38:BG38"/>
    <mergeCell ref="F42:R42"/>
    <mergeCell ref="S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BF42:BG42"/>
    <mergeCell ref="AX42:AY42"/>
    <mergeCell ref="AZ42:BA42"/>
    <mergeCell ref="BB42:BC42"/>
    <mergeCell ref="BD42:BE42"/>
    <mergeCell ref="F43:R43"/>
    <mergeCell ref="S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F44:R44"/>
    <mergeCell ref="S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B44:BC44"/>
    <mergeCell ref="BD44:BE44"/>
    <mergeCell ref="BF44:BG44"/>
    <mergeCell ref="F45:R45"/>
    <mergeCell ref="S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F46:R46"/>
    <mergeCell ref="S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BB46:BC46"/>
    <mergeCell ref="BD46:BE46"/>
    <mergeCell ref="BF46:BG46"/>
    <mergeCell ref="F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BF37:BG37"/>
    <mergeCell ref="E48:BG48"/>
    <mergeCell ref="AZ47:BA47"/>
    <mergeCell ref="BB47:BC47"/>
    <mergeCell ref="BD47:BE47"/>
    <mergeCell ref="BF47:BG47"/>
    <mergeCell ref="AR47:AS47"/>
    <mergeCell ref="AT47:AU47"/>
    <mergeCell ref="AV47:AW47"/>
    <mergeCell ref="AX47:AY47"/>
    <mergeCell ref="F49:R49"/>
    <mergeCell ref="S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F50:R50"/>
    <mergeCell ref="S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BD50:BE50"/>
    <mergeCell ref="BF50:BG50"/>
    <mergeCell ref="AX37:AY37"/>
    <mergeCell ref="AZ37:BA37"/>
    <mergeCell ref="BB37:BC37"/>
    <mergeCell ref="BD37:BE37"/>
    <mergeCell ref="AP37:AQ37"/>
    <mergeCell ref="AR37:AS37"/>
    <mergeCell ref="AT37:AU37"/>
    <mergeCell ref="AV37:AW37"/>
    <mergeCell ref="AH37:AI37"/>
    <mergeCell ref="AJ37:AK37"/>
    <mergeCell ref="AL37:AM37"/>
    <mergeCell ref="AN37:AO37"/>
    <mergeCell ref="Z37:AA37"/>
    <mergeCell ref="AB37:AC37"/>
    <mergeCell ref="AD37:AE37"/>
    <mergeCell ref="AF37:AG37"/>
    <mergeCell ref="F37:R37"/>
    <mergeCell ref="S37:U37"/>
    <mergeCell ref="V37:W37"/>
    <mergeCell ref="X37:Y37"/>
    <mergeCell ref="F56:R56"/>
    <mergeCell ref="S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Y56"/>
    <mergeCell ref="AZ56:BA56"/>
    <mergeCell ref="BB56:BC56"/>
    <mergeCell ref="BD56:BE56"/>
    <mergeCell ref="BF56:BG56"/>
    <mergeCell ref="F57:R57"/>
    <mergeCell ref="S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BF57:BG57"/>
    <mergeCell ref="AH61:AI61"/>
    <mergeCell ref="AR59:AS59"/>
    <mergeCell ref="AV59:AW59"/>
    <mergeCell ref="AX59:AY59"/>
    <mergeCell ref="AJ61:AK61"/>
    <mergeCell ref="AL61:AM61"/>
    <mergeCell ref="AN61:AO61"/>
    <mergeCell ref="AP61:AQ61"/>
    <mergeCell ref="AR61:AS61"/>
    <mergeCell ref="AT61:AU61"/>
    <mergeCell ref="Z61:AA61"/>
    <mergeCell ref="AB61:AC61"/>
    <mergeCell ref="AD61:AE61"/>
    <mergeCell ref="AF61:AG61"/>
    <mergeCell ref="F61:R61"/>
    <mergeCell ref="S61:U61"/>
    <mergeCell ref="V61:W61"/>
    <mergeCell ref="X61:Y61"/>
    <mergeCell ref="AV61:AW61"/>
    <mergeCell ref="AX61:AY61"/>
    <mergeCell ref="AZ61:BA61"/>
    <mergeCell ref="BB61:BC61"/>
    <mergeCell ref="BD61:BE61"/>
    <mergeCell ref="BF61:BG61"/>
    <mergeCell ref="F62:R62"/>
    <mergeCell ref="S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X62:AY62"/>
    <mergeCell ref="AP62:AQ62"/>
    <mergeCell ref="AR62:AS62"/>
    <mergeCell ref="AT62:AU62"/>
    <mergeCell ref="AV62:AW62"/>
    <mergeCell ref="F51:U51"/>
    <mergeCell ref="V51:W51"/>
    <mergeCell ref="X51:Y51"/>
    <mergeCell ref="Z51:AA51"/>
    <mergeCell ref="AB51:AC51"/>
    <mergeCell ref="AD51:AE51"/>
    <mergeCell ref="AF51:AG51"/>
    <mergeCell ref="AH51:AI51"/>
    <mergeCell ref="AX51:AY51"/>
    <mergeCell ref="AJ51:AK51"/>
    <mergeCell ref="AL51:AM51"/>
    <mergeCell ref="AN51:AO51"/>
    <mergeCell ref="AP51:AQ51"/>
    <mergeCell ref="AH55:AI55"/>
    <mergeCell ref="E52:BG52"/>
    <mergeCell ref="E53:BG53"/>
    <mergeCell ref="AZ51:BA51"/>
    <mergeCell ref="BB51:BC51"/>
    <mergeCell ref="BD51:BE51"/>
    <mergeCell ref="BF51:BG51"/>
    <mergeCell ref="AR51:AS51"/>
    <mergeCell ref="AT51:AU51"/>
    <mergeCell ref="AV51:AW51"/>
    <mergeCell ref="Z55:AA55"/>
    <mergeCell ref="AB55:AC55"/>
    <mergeCell ref="AD55:AE55"/>
    <mergeCell ref="AF55:AG55"/>
    <mergeCell ref="F55:R55"/>
    <mergeCell ref="S55:U55"/>
    <mergeCell ref="V55:W55"/>
    <mergeCell ref="X55:Y55"/>
    <mergeCell ref="AJ55:AK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B55:BC55"/>
    <mergeCell ref="BD55:BE55"/>
    <mergeCell ref="BF55:BG55"/>
    <mergeCell ref="F58:R58"/>
    <mergeCell ref="S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BF58:BG58"/>
    <mergeCell ref="F59:R59"/>
    <mergeCell ref="S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T59:AU59"/>
    <mergeCell ref="F60:R60"/>
    <mergeCell ref="S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  <mergeCell ref="BD60:BE60"/>
    <mergeCell ref="BF60:BG60"/>
    <mergeCell ref="F64:R64"/>
    <mergeCell ref="S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D64:BE64"/>
    <mergeCell ref="BF64:BG64"/>
    <mergeCell ref="F65:R65"/>
    <mergeCell ref="S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BF65:BG65"/>
    <mergeCell ref="F66:U66"/>
    <mergeCell ref="V66:W66"/>
    <mergeCell ref="X66:Y66"/>
    <mergeCell ref="Z66:AA66"/>
    <mergeCell ref="AB66:AC66"/>
    <mergeCell ref="AD66:AE66"/>
    <mergeCell ref="AF66:AG66"/>
    <mergeCell ref="AH66:AI66"/>
    <mergeCell ref="AV66:AW66"/>
    <mergeCell ref="AX66:AY66"/>
    <mergeCell ref="AJ66:AK66"/>
    <mergeCell ref="AL66:AM66"/>
    <mergeCell ref="AN66:AO66"/>
    <mergeCell ref="AP66:AQ66"/>
    <mergeCell ref="AV63:AW63"/>
    <mergeCell ref="AX63:AY63"/>
    <mergeCell ref="AZ63:BA63"/>
    <mergeCell ref="E67:BG67"/>
    <mergeCell ref="AZ66:BA66"/>
    <mergeCell ref="BB66:BC66"/>
    <mergeCell ref="BD66:BE66"/>
    <mergeCell ref="BF66:BG66"/>
    <mergeCell ref="AR66:AS66"/>
    <mergeCell ref="AT66:AU66"/>
    <mergeCell ref="AN63:AO63"/>
    <mergeCell ref="AP63:AQ63"/>
    <mergeCell ref="AR63:AS63"/>
    <mergeCell ref="AT63:AU63"/>
    <mergeCell ref="AF63:AG63"/>
    <mergeCell ref="AH63:AI63"/>
    <mergeCell ref="AJ63:AK63"/>
    <mergeCell ref="AL63:AM63"/>
    <mergeCell ref="AB68:AC68"/>
    <mergeCell ref="AD68:AE68"/>
    <mergeCell ref="AF68:AG68"/>
    <mergeCell ref="F63:R63"/>
    <mergeCell ref="S63:U63"/>
    <mergeCell ref="V63:W63"/>
    <mergeCell ref="X63:Y63"/>
    <mergeCell ref="Z63:AA63"/>
    <mergeCell ref="AB63:AC63"/>
    <mergeCell ref="AD63:AE63"/>
    <mergeCell ref="F68:U68"/>
    <mergeCell ref="V68:W68"/>
    <mergeCell ref="X68:Y68"/>
    <mergeCell ref="Z68:AA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E68"/>
    <mergeCell ref="BF68:BG68"/>
    <mergeCell ref="AC69:AC72"/>
    <mergeCell ref="AD69:AI69"/>
    <mergeCell ref="AJ69:AQ69"/>
    <mergeCell ref="AR69:AS69"/>
    <mergeCell ref="AT69:AU69"/>
    <mergeCell ref="AV69:AW69"/>
    <mergeCell ref="AX69:AY69"/>
    <mergeCell ref="AZ69:BA69"/>
    <mergeCell ref="BB69:BC69"/>
    <mergeCell ref="BD69:BE69"/>
    <mergeCell ref="BF69:BG69"/>
    <mergeCell ref="T70:W71"/>
    <mergeCell ref="AD70:AI70"/>
    <mergeCell ref="AJ70:AQ70"/>
    <mergeCell ref="AR70:AS70"/>
    <mergeCell ref="AT70:AU70"/>
    <mergeCell ref="AV70:AW70"/>
    <mergeCell ref="AX70:AY70"/>
    <mergeCell ref="AZ70:BA70"/>
    <mergeCell ref="BB70:BC70"/>
    <mergeCell ref="BD70:BE70"/>
    <mergeCell ref="BF70:BG70"/>
    <mergeCell ref="AD71:AI71"/>
    <mergeCell ref="AJ71:AQ71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AD72:AI72"/>
    <mergeCell ref="AJ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W74:AP74"/>
    <mergeCell ref="AT74:BK74"/>
    <mergeCell ref="X75:AF75"/>
    <mergeCell ref="AG75:AK75"/>
    <mergeCell ref="AL75:AN75"/>
    <mergeCell ref="AO75:AQ75"/>
    <mergeCell ref="AU77:BE77"/>
    <mergeCell ref="BF77:BK77"/>
    <mergeCell ref="X76:AF76"/>
    <mergeCell ref="AG76:AK76"/>
    <mergeCell ref="AL76:AN76"/>
    <mergeCell ref="AO76:AQ76"/>
    <mergeCell ref="AU75:BE75"/>
    <mergeCell ref="BF75:BK75"/>
    <mergeCell ref="AU76:BE76"/>
    <mergeCell ref="BF76:BK76"/>
    <mergeCell ref="AU78:BE78"/>
    <mergeCell ref="BF78:BK78"/>
    <mergeCell ref="X77:AF77"/>
    <mergeCell ref="AG77:AK77"/>
    <mergeCell ref="X78:AF78"/>
    <mergeCell ref="AG78:AK78"/>
    <mergeCell ref="AL78:AN78"/>
    <mergeCell ref="AO78:AQ78"/>
    <mergeCell ref="AL77:AN77"/>
    <mergeCell ref="AO77:AQ77"/>
    <mergeCell ref="F80:U80"/>
    <mergeCell ref="V80:W80"/>
    <mergeCell ref="X80:Y80"/>
    <mergeCell ref="Z80:BG80"/>
    <mergeCell ref="F81:U81"/>
    <mergeCell ref="V81:W81"/>
    <mergeCell ref="X81:Y81"/>
    <mergeCell ref="Z81:BG81"/>
    <mergeCell ref="W83:AA83"/>
    <mergeCell ref="AP84:BK84"/>
    <mergeCell ref="W86:AA86"/>
    <mergeCell ref="AT86:AY87"/>
    <mergeCell ref="W89:AA89"/>
    <mergeCell ref="E35:U35"/>
    <mergeCell ref="F39:R39"/>
    <mergeCell ref="S39:U39"/>
    <mergeCell ref="V39:W39"/>
    <mergeCell ref="X39:Y39"/>
    <mergeCell ref="Z39:AA39"/>
    <mergeCell ref="F40:R40"/>
    <mergeCell ref="S40:U40"/>
    <mergeCell ref="V40:W40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B39:BC39"/>
    <mergeCell ref="BD39:BE39"/>
    <mergeCell ref="BF39:BG39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BD40:BE40"/>
    <mergeCell ref="BF40:BG40"/>
    <mergeCell ref="F41:R41"/>
    <mergeCell ref="S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AX41:AY41"/>
    <mergeCell ref="AZ41:BA41"/>
    <mergeCell ref="BB41:BC41"/>
    <mergeCell ref="BD41:BE41"/>
    <mergeCell ref="BF41:BG41"/>
    <mergeCell ref="F54:R54"/>
    <mergeCell ref="S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BD54:BE54"/>
    <mergeCell ref="BF54:BG54"/>
  </mergeCells>
  <printOptions/>
  <pageMargins left="0.75" right="0.75" top="1" bottom="1" header="0.5" footer="0.5"/>
  <pageSetup horizontalDpi="600" verticalDpi="600" orientation="landscape" paperSize="9" scale="38" r:id="rId2"/>
  <rowBreaks count="1" manualBreakCount="1">
    <brk id="56" max="6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148"/>
  <sheetViews>
    <sheetView view="pageBreakPreview" zoomScale="60" workbookViewId="0" topLeftCell="A55">
      <selection activeCell="F56" sqref="F56:R56"/>
    </sheetView>
  </sheetViews>
  <sheetFormatPr defaultColWidth="9.00390625" defaultRowHeight="12.75"/>
  <cols>
    <col min="1" max="1" width="7.00390625" style="0" customWidth="1"/>
    <col min="2" max="4" width="9.125" style="0" hidden="1" customWidth="1"/>
    <col min="5" max="5" width="6.75390625" style="0" customWidth="1"/>
    <col min="10" max="10" width="6.00390625" style="0" customWidth="1"/>
    <col min="11" max="11" width="4.00390625" style="0" customWidth="1"/>
    <col min="12" max="13" width="9.125" style="0" hidden="1" customWidth="1"/>
    <col min="14" max="14" width="5.00390625" style="0" customWidth="1"/>
    <col min="15" max="15" width="22.75390625" style="0" customWidth="1"/>
    <col min="16" max="16" width="4.25390625" style="0" customWidth="1"/>
    <col min="17" max="17" width="7.125" style="0" customWidth="1"/>
    <col min="18" max="18" width="5.625" style="0" customWidth="1"/>
    <col min="20" max="20" width="9.625" style="0" customWidth="1"/>
    <col min="21" max="21" width="0.12890625" style="0" hidden="1" customWidth="1"/>
    <col min="23" max="23" width="3.75390625" style="0" customWidth="1"/>
    <col min="25" max="25" width="3.00390625" style="0" customWidth="1"/>
    <col min="27" max="27" width="0.6171875" style="0" customWidth="1"/>
    <col min="29" max="29" width="1.625" style="0" customWidth="1"/>
    <col min="31" max="31" width="1.875" style="0" customWidth="1"/>
    <col min="32" max="32" width="8.00390625" style="0" customWidth="1"/>
    <col min="33" max="33" width="2.375" style="0" hidden="1" customWidth="1"/>
    <col min="35" max="35" width="5.875" style="0" customWidth="1"/>
    <col min="37" max="37" width="0.12890625" style="0" customWidth="1"/>
    <col min="38" max="38" width="7.875" style="0" customWidth="1"/>
    <col min="40" max="40" width="11.00390625" style="0" customWidth="1"/>
    <col min="41" max="41" width="9.125" style="0" hidden="1" customWidth="1"/>
    <col min="42" max="42" width="13.125" style="0" customWidth="1"/>
    <col min="43" max="43" width="9.125" style="0" hidden="1" customWidth="1"/>
    <col min="45" max="45" width="1.75390625" style="0" customWidth="1"/>
    <col min="47" max="47" width="6.25390625" style="0" customWidth="1"/>
    <col min="49" max="49" width="0.12890625" style="0" customWidth="1"/>
    <col min="50" max="50" width="9.00390625" style="0" customWidth="1"/>
    <col min="51" max="51" width="9.125" style="0" hidden="1" customWidth="1"/>
    <col min="53" max="53" width="0.12890625" style="0" customWidth="1"/>
    <col min="54" max="54" width="9.00390625" style="0" customWidth="1"/>
    <col min="55" max="55" width="9.125" style="0" hidden="1" customWidth="1"/>
    <col min="57" max="57" width="0.37109375" style="0" customWidth="1"/>
    <col min="59" max="59" width="0.6171875" style="0" customWidth="1"/>
  </cols>
  <sheetData>
    <row r="1" spans="39:44" ht="12.75">
      <c r="AM1" s="910" t="s">
        <v>330</v>
      </c>
      <c r="AN1" s="386"/>
      <c r="AO1" s="386"/>
      <c r="AP1" s="386"/>
      <c r="AQ1" s="386"/>
      <c r="AR1" s="386"/>
    </row>
    <row r="2" spans="39:44" ht="12.75">
      <c r="AM2" s="386"/>
      <c r="AN2" s="386"/>
      <c r="AO2" s="386"/>
      <c r="AP2" s="386"/>
      <c r="AQ2" s="386"/>
      <c r="AR2" s="386"/>
    </row>
    <row r="3" spans="10:44" ht="20.25">
      <c r="J3" s="990" t="s">
        <v>339</v>
      </c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991"/>
      <c r="AB3" s="991"/>
      <c r="AC3" s="991"/>
      <c r="AD3" s="991"/>
      <c r="AE3" s="991"/>
      <c r="AF3" s="991"/>
      <c r="AG3" s="991"/>
      <c r="AH3" s="991"/>
      <c r="AI3" s="991"/>
      <c r="AJ3" s="991"/>
      <c r="AK3" s="276"/>
      <c r="AL3" s="276"/>
      <c r="AM3" s="386"/>
      <c r="AN3" s="386"/>
      <c r="AO3" s="386"/>
      <c r="AP3" s="386"/>
      <c r="AQ3" s="386"/>
      <c r="AR3" s="386"/>
    </row>
    <row r="4" spans="10:38" ht="20.25"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1"/>
      <c r="Z4" s="991"/>
      <c r="AA4" s="991"/>
      <c r="AB4" s="991"/>
      <c r="AC4" s="991"/>
      <c r="AD4" s="991"/>
      <c r="AE4" s="991"/>
      <c r="AF4" s="991"/>
      <c r="AG4" s="991"/>
      <c r="AH4" s="991"/>
      <c r="AI4" s="991"/>
      <c r="AJ4" s="991"/>
      <c r="AK4" s="276"/>
      <c r="AL4" s="276"/>
    </row>
    <row r="5" spans="32:44" ht="12.75">
      <c r="AF5" s="911" t="s">
        <v>338</v>
      </c>
      <c r="AG5" s="911"/>
      <c r="AH5" s="911"/>
      <c r="AI5" s="911"/>
      <c r="AJ5" s="911"/>
      <c r="AK5" s="911"/>
      <c r="AL5" s="911"/>
      <c r="AM5" s="911"/>
      <c r="AN5" s="911"/>
      <c r="AO5" s="911"/>
      <c r="AP5" s="911"/>
      <c r="AQ5" s="911"/>
      <c r="AR5" s="911"/>
    </row>
    <row r="6" spans="5:44" ht="12.75">
      <c r="E6" s="992" t="s">
        <v>247</v>
      </c>
      <c r="F6" s="992"/>
      <c r="G6" s="992"/>
      <c r="H6" s="992"/>
      <c r="I6" s="992"/>
      <c r="AF6" s="911"/>
      <c r="AG6" s="911"/>
      <c r="AH6" s="911"/>
      <c r="AI6" s="911"/>
      <c r="AJ6" s="911"/>
      <c r="AK6" s="911"/>
      <c r="AL6" s="911"/>
      <c r="AM6" s="911"/>
      <c r="AN6" s="911"/>
      <c r="AO6" s="911"/>
      <c r="AP6" s="911"/>
      <c r="AQ6" s="911"/>
      <c r="AR6" s="911"/>
    </row>
    <row r="7" spans="5:44" ht="12.75">
      <c r="E7" s="992"/>
      <c r="F7" s="992"/>
      <c r="G7" s="992"/>
      <c r="H7" s="992"/>
      <c r="I7" s="992"/>
      <c r="AF7" s="911"/>
      <c r="AG7" s="911"/>
      <c r="AH7" s="911"/>
      <c r="AI7" s="911"/>
      <c r="AJ7" s="911"/>
      <c r="AK7" s="911"/>
      <c r="AL7" s="911"/>
      <c r="AM7" s="911"/>
      <c r="AN7" s="911"/>
      <c r="AO7" s="911"/>
      <c r="AP7" s="911"/>
      <c r="AQ7" s="911"/>
      <c r="AR7" s="911"/>
    </row>
    <row r="9" ht="13.5" thickBot="1"/>
    <row r="10" spans="5:63" s="25" customFormat="1" ht="30" customHeight="1" thickTop="1">
      <c r="E10" s="297">
        <v>1</v>
      </c>
      <c r="F10" s="976" t="s">
        <v>210</v>
      </c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8"/>
      <c r="S10" s="973">
        <v>1</v>
      </c>
      <c r="T10" s="974"/>
      <c r="U10" s="975"/>
      <c r="V10" s="986">
        <v>1</v>
      </c>
      <c r="W10" s="987"/>
      <c r="X10" s="953">
        <f aca="true" t="shared" si="0" ref="X10:X17">V10*36</f>
        <v>36</v>
      </c>
      <c r="Y10" s="952"/>
      <c r="Z10" s="963">
        <f aca="true" t="shared" si="1" ref="Z10:Z17">AB10+AD10+AF10</f>
        <v>18</v>
      </c>
      <c r="AA10" s="964"/>
      <c r="AB10" s="984">
        <v>18</v>
      </c>
      <c r="AC10" s="985"/>
      <c r="AD10" s="984"/>
      <c r="AE10" s="985"/>
      <c r="AF10" s="984"/>
      <c r="AG10" s="985"/>
      <c r="AH10" s="945">
        <f aca="true" t="shared" si="2" ref="AH10:AH17">X10-Z10</f>
        <v>18</v>
      </c>
      <c r="AI10" s="937"/>
      <c r="AJ10" s="993"/>
      <c r="AK10" s="994"/>
      <c r="AL10" s="995">
        <v>1</v>
      </c>
      <c r="AM10" s="994"/>
      <c r="AN10" s="995"/>
      <c r="AO10" s="994"/>
      <c r="AP10" s="995"/>
      <c r="AQ10" s="996"/>
      <c r="AR10" s="993">
        <v>1</v>
      </c>
      <c r="AS10" s="996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I10" s="174"/>
      <c r="BJ10" s="174"/>
      <c r="BK10" s="174"/>
    </row>
    <row r="11" spans="5:63" s="25" customFormat="1" ht="24" customHeight="1">
      <c r="E11" s="298">
        <v>2</v>
      </c>
      <c r="F11" s="955" t="s">
        <v>211</v>
      </c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1"/>
      <c r="S11" s="958">
        <v>1</v>
      </c>
      <c r="T11" s="982"/>
      <c r="U11" s="983"/>
      <c r="V11" s="942">
        <v>1</v>
      </c>
      <c r="W11" s="961"/>
      <c r="X11" s="953">
        <f t="shared" si="0"/>
        <v>36</v>
      </c>
      <c r="Y11" s="952"/>
      <c r="Z11" s="963">
        <f t="shared" si="1"/>
        <v>18</v>
      </c>
      <c r="AA11" s="964"/>
      <c r="AB11" s="965">
        <v>18</v>
      </c>
      <c r="AC11" s="966"/>
      <c r="AD11" s="965"/>
      <c r="AE11" s="966"/>
      <c r="AF11" s="965"/>
      <c r="AG11" s="966"/>
      <c r="AH11" s="945">
        <f t="shared" si="2"/>
        <v>18</v>
      </c>
      <c r="AI11" s="937"/>
      <c r="AJ11" s="946"/>
      <c r="AK11" s="944"/>
      <c r="AL11" s="940">
        <v>1</v>
      </c>
      <c r="AM11" s="944"/>
      <c r="AN11" s="940"/>
      <c r="AO11" s="944"/>
      <c r="AP11" s="940"/>
      <c r="AQ11" s="941"/>
      <c r="AR11" s="946">
        <v>1</v>
      </c>
      <c r="AS11" s="94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I11" s="174"/>
      <c r="BJ11" s="174"/>
      <c r="BK11" s="174"/>
    </row>
    <row r="12" spans="5:63" s="25" customFormat="1" ht="27.75" customHeight="1">
      <c r="E12" s="299">
        <v>3</v>
      </c>
      <c r="F12" s="947" t="s">
        <v>133</v>
      </c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79"/>
      <c r="S12" s="949">
        <v>1</v>
      </c>
      <c r="T12" s="950"/>
      <c r="U12" s="951"/>
      <c r="V12" s="777">
        <v>2</v>
      </c>
      <c r="W12" s="952"/>
      <c r="X12" s="953">
        <f t="shared" si="0"/>
        <v>72</v>
      </c>
      <c r="Y12" s="952"/>
      <c r="Z12" s="963">
        <f t="shared" si="1"/>
        <v>36</v>
      </c>
      <c r="AA12" s="964"/>
      <c r="AB12" s="945"/>
      <c r="AC12" s="964"/>
      <c r="AD12" s="945">
        <v>36</v>
      </c>
      <c r="AE12" s="964"/>
      <c r="AF12" s="945"/>
      <c r="AG12" s="936"/>
      <c r="AH12" s="945">
        <f t="shared" si="2"/>
        <v>36</v>
      </c>
      <c r="AI12" s="937"/>
      <c r="AJ12" s="938"/>
      <c r="AK12" s="939"/>
      <c r="AL12" s="934" t="s">
        <v>135</v>
      </c>
      <c r="AM12" s="939"/>
      <c r="AN12" s="934"/>
      <c r="AO12" s="939"/>
      <c r="AP12" s="934"/>
      <c r="AQ12" s="935"/>
      <c r="AR12" s="938">
        <v>2</v>
      </c>
      <c r="AS12" s="935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I12" s="174"/>
      <c r="BJ12" s="174"/>
      <c r="BK12" s="174"/>
    </row>
    <row r="13" spans="5:63" s="25" customFormat="1" ht="24" customHeight="1">
      <c r="E13" s="298">
        <v>4</v>
      </c>
      <c r="F13" s="955" t="s">
        <v>320</v>
      </c>
      <c r="G13" s="980"/>
      <c r="H13" s="980"/>
      <c r="I13" s="980"/>
      <c r="J13" s="980"/>
      <c r="K13" s="980"/>
      <c r="L13" s="980"/>
      <c r="M13" s="980"/>
      <c r="N13" s="980"/>
      <c r="O13" s="980"/>
      <c r="P13" s="980"/>
      <c r="Q13" s="980"/>
      <c r="R13" s="981"/>
      <c r="S13" s="958">
        <v>1</v>
      </c>
      <c r="T13" s="982"/>
      <c r="U13" s="983"/>
      <c r="V13" s="942">
        <v>5</v>
      </c>
      <c r="W13" s="961"/>
      <c r="X13" s="942">
        <f t="shared" si="0"/>
        <v>180</v>
      </c>
      <c r="Y13" s="961"/>
      <c r="Z13" s="989">
        <f t="shared" si="1"/>
        <v>72</v>
      </c>
      <c r="AA13" s="966"/>
      <c r="AB13" s="965">
        <v>36</v>
      </c>
      <c r="AC13" s="966"/>
      <c r="AD13" s="965">
        <v>36</v>
      </c>
      <c r="AE13" s="966"/>
      <c r="AF13" s="965"/>
      <c r="AG13" s="966"/>
      <c r="AH13" s="965">
        <f t="shared" si="2"/>
        <v>108</v>
      </c>
      <c r="AI13" s="988"/>
      <c r="AJ13" s="946">
        <v>1.3</v>
      </c>
      <c r="AK13" s="944"/>
      <c r="AL13" s="940">
        <v>2</v>
      </c>
      <c r="AM13" s="944"/>
      <c r="AN13" s="940"/>
      <c r="AO13" s="944"/>
      <c r="AP13" s="940"/>
      <c r="AQ13" s="941"/>
      <c r="AR13" s="946">
        <v>4</v>
      </c>
      <c r="AS13" s="941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I13" s="174"/>
      <c r="BJ13" s="174"/>
      <c r="BK13" s="174"/>
    </row>
    <row r="14" spans="5:63" s="25" customFormat="1" ht="25.5" customHeight="1">
      <c r="E14" s="300">
        <v>5</v>
      </c>
      <c r="F14" s="967" t="s">
        <v>237</v>
      </c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8"/>
      <c r="R14" s="969"/>
      <c r="S14" s="970">
        <v>1</v>
      </c>
      <c r="T14" s="971"/>
      <c r="U14" s="972"/>
      <c r="V14" s="942">
        <v>6</v>
      </c>
      <c r="W14" s="961"/>
      <c r="X14" s="953">
        <f t="shared" si="0"/>
        <v>216</v>
      </c>
      <c r="Y14" s="952"/>
      <c r="Z14" s="963">
        <f t="shared" si="1"/>
        <v>90</v>
      </c>
      <c r="AA14" s="964"/>
      <c r="AB14" s="965">
        <v>36</v>
      </c>
      <c r="AC14" s="966"/>
      <c r="AD14" s="965">
        <v>54</v>
      </c>
      <c r="AE14" s="966"/>
      <c r="AF14" s="965"/>
      <c r="AG14" s="966"/>
      <c r="AH14" s="945">
        <f t="shared" si="2"/>
        <v>126</v>
      </c>
      <c r="AI14" s="937"/>
      <c r="AJ14" s="942">
        <v>1</v>
      </c>
      <c r="AK14" s="943"/>
      <c r="AL14" s="940"/>
      <c r="AM14" s="944"/>
      <c r="AN14" s="940"/>
      <c r="AO14" s="944"/>
      <c r="AP14" s="940"/>
      <c r="AQ14" s="941"/>
      <c r="AR14" s="946">
        <v>5</v>
      </c>
      <c r="AS14" s="941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I14" s="174"/>
      <c r="BJ14" s="174"/>
      <c r="BK14" s="174"/>
    </row>
    <row r="15" spans="5:63" s="25" customFormat="1" ht="29.25" customHeight="1">
      <c r="E15" s="298">
        <v>6</v>
      </c>
      <c r="F15" s="997" t="s">
        <v>340</v>
      </c>
      <c r="G15" s="956"/>
      <c r="H15" s="956"/>
      <c r="I15" s="956"/>
      <c r="J15" s="956"/>
      <c r="K15" s="956"/>
      <c r="L15" s="956"/>
      <c r="M15" s="956"/>
      <c r="N15" s="956"/>
      <c r="O15" s="956"/>
      <c r="P15" s="956"/>
      <c r="Q15" s="956"/>
      <c r="R15" s="957"/>
      <c r="S15" s="958">
        <v>1</v>
      </c>
      <c r="T15" s="959"/>
      <c r="U15" s="960"/>
      <c r="V15" s="942">
        <v>9</v>
      </c>
      <c r="W15" s="961"/>
      <c r="X15" s="962">
        <f t="shared" si="0"/>
        <v>324</v>
      </c>
      <c r="Y15" s="961"/>
      <c r="Z15" s="963">
        <f t="shared" si="1"/>
        <v>144</v>
      </c>
      <c r="AA15" s="964"/>
      <c r="AB15" s="965">
        <v>36</v>
      </c>
      <c r="AC15" s="966"/>
      <c r="AD15" s="965">
        <v>36</v>
      </c>
      <c r="AE15" s="966"/>
      <c r="AF15" s="965">
        <v>72</v>
      </c>
      <c r="AG15" s="966"/>
      <c r="AH15" s="945">
        <f t="shared" si="2"/>
        <v>180</v>
      </c>
      <c r="AI15" s="937"/>
      <c r="AJ15" s="998">
        <v>1</v>
      </c>
      <c r="AK15" s="999"/>
      <c r="AL15" s="940"/>
      <c r="AM15" s="944"/>
      <c r="AN15" s="940"/>
      <c r="AO15" s="944"/>
      <c r="AP15" s="940"/>
      <c r="AQ15" s="941"/>
      <c r="AR15" s="946">
        <v>8</v>
      </c>
      <c r="AS15" s="941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I15" s="174"/>
      <c r="BJ15" s="174"/>
      <c r="BK15" s="174"/>
    </row>
    <row r="16" spans="5:49" s="25" customFormat="1" ht="23.25" customHeight="1">
      <c r="E16" s="298">
        <f>SUM(E15+1)</f>
        <v>7</v>
      </c>
      <c r="F16" s="955" t="s">
        <v>321</v>
      </c>
      <c r="G16" s="956"/>
      <c r="H16" s="956"/>
      <c r="I16" s="956"/>
      <c r="J16" s="956"/>
      <c r="K16" s="956"/>
      <c r="L16" s="956"/>
      <c r="M16" s="956"/>
      <c r="N16" s="956"/>
      <c r="O16" s="956"/>
      <c r="P16" s="956"/>
      <c r="Q16" s="956"/>
      <c r="R16" s="957"/>
      <c r="S16" s="958">
        <v>1</v>
      </c>
      <c r="T16" s="982"/>
      <c r="U16" s="983"/>
      <c r="V16" s="942">
        <v>3</v>
      </c>
      <c r="W16" s="961"/>
      <c r="X16" s="962">
        <f t="shared" si="0"/>
        <v>108</v>
      </c>
      <c r="Y16" s="961"/>
      <c r="Z16" s="1000">
        <f t="shared" si="1"/>
        <v>54</v>
      </c>
      <c r="AA16" s="1001"/>
      <c r="AB16" s="965">
        <v>18</v>
      </c>
      <c r="AC16" s="966"/>
      <c r="AD16" s="965"/>
      <c r="AE16" s="966"/>
      <c r="AF16" s="965">
        <v>36</v>
      </c>
      <c r="AG16" s="1002"/>
      <c r="AH16" s="1003">
        <f t="shared" si="2"/>
        <v>54</v>
      </c>
      <c r="AI16" s="1004"/>
      <c r="AJ16" s="946">
        <v>2</v>
      </c>
      <c r="AK16" s="944"/>
      <c r="AL16" s="940">
        <v>1</v>
      </c>
      <c r="AM16" s="944"/>
      <c r="AN16" s="940"/>
      <c r="AO16" s="944"/>
      <c r="AP16" s="940"/>
      <c r="AQ16" s="941"/>
      <c r="AR16" s="946">
        <v>3</v>
      </c>
      <c r="AS16" s="941"/>
      <c r="AU16" s="174"/>
      <c r="AV16" s="174"/>
      <c r="AW16" s="174"/>
    </row>
    <row r="17" spans="5:49" s="25" customFormat="1" ht="25.5" customHeight="1" thickBot="1">
      <c r="E17" s="300">
        <v>8</v>
      </c>
      <c r="F17" s="967" t="s">
        <v>154</v>
      </c>
      <c r="G17" s="1005"/>
      <c r="H17" s="1005"/>
      <c r="I17" s="1005"/>
      <c r="J17" s="1005"/>
      <c r="K17" s="1005"/>
      <c r="L17" s="1005"/>
      <c r="M17" s="1005"/>
      <c r="N17" s="1005"/>
      <c r="O17" s="1005"/>
      <c r="P17" s="1005"/>
      <c r="Q17" s="1005"/>
      <c r="R17" s="1006"/>
      <c r="S17" s="970">
        <v>1</v>
      </c>
      <c r="T17" s="1007"/>
      <c r="U17" s="1008"/>
      <c r="V17" s="1009">
        <v>3</v>
      </c>
      <c r="W17" s="1010"/>
      <c r="X17" s="1011">
        <f t="shared" si="0"/>
        <v>108</v>
      </c>
      <c r="Y17" s="1012"/>
      <c r="Z17" s="1013">
        <f t="shared" si="1"/>
        <v>54</v>
      </c>
      <c r="AA17" s="1014"/>
      <c r="AB17" s="1015">
        <v>18</v>
      </c>
      <c r="AC17" s="1016"/>
      <c r="AD17" s="1015"/>
      <c r="AE17" s="1016"/>
      <c r="AF17" s="1015">
        <v>36</v>
      </c>
      <c r="AG17" s="1017"/>
      <c r="AH17" s="1018">
        <f t="shared" si="2"/>
        <v>54</v>
      </c>
      <c r="AI17" s="1019"/>
      <c r="AJ17" s="1020"/>
      <c r="AK17" s="1021"/>
      <c r="AL17" s="1022">
        <v>1</v>
      </c>
      <c r="AM17" s="1021"/>
      <c r="AN17" s="1022"/>
      <c r="AO17" s="1021"/>
      <c r="AP17" s="1022"/>
      <c r="AQ17" s="1023"/>
      <c r="AR17" s="1024">
        <v>3</v>
      </c>
      <c r="AS17" s="1025"/>
      <c r="AU17" s="174"/>
      <c r="AV17" s="174"/>
      <c r="AW17" s="174"/>
    </row>
    <row r="18" spans="5:49" s="185" customFormat="1" ht="27" customHeight="1" thickBot="1" thickTop="1">
      <c r="E18" s="301"/>
      <c r="F18" s="1026" t="s">
        <v>75</v>
      </c>
      <c r="G18" s="1027"/>
      <c r="H18" s="1027"/>
      <c r="I18" s="1027"/>
      <c r="J18" s="1027"/>
      <c r="K18" s="1027"/>
      <c r="L18" s="1027"/>
      <c r="M18" s="1027"/>
      <c r="N18" s="1027"/>
      <c r="O18" s="1027"/>
      <c r="P18" s="1027"/>
      <c r="Q18" s="1027"/>
      <c r="R18" s="1027"/>
      <c r="S18" s="1027"/>
      <c r="T18" s="1027"/>
      <c r="U18" s="1028"/>
      <c r="V18" s="1029">
        <f>SUM(V10:V17)</f>
        <v>30</v>
      </c>
      <c r="W18" s="1030"/>
      <c r="X18" s="1029">
        <f>SUM(X10:X17)</f>
        <v>1080</v>
      </c>
      <c r="Y18" s="1030"/>
      <c r="Z18" s="1029">
        <f>SUM(Z10:Z17)</f>
        <v>486</v>
      </c>
      <c r="AA18" s="1030"/>
      <c r="AB18" s="1029">
        <f>SUM(AB10:AB17)</f>
        <v>180</v>
      </c>
      <c r="AC18" s="1030"/>
      <c r="AD18" s="1029">
        <f>SUM(AD10:AD17)</f>
        <v>162</v>
      </c>
      <c r="AE18" s="1030"/>
      <c r="AF18" s="1029">
        <f>SUM(AF10:AF17)</f>
        <v>144</v>
      </c>
      <c r="AG18" s="1030"/>
      <c r="AH18" s="1029">
        <f>SUM(AH10:AH17)</f>
        <v>594</v>
      </c>
      <c r="AI18" s="1030"/>
      <c r="AJ18" s="1029">
        <v>3</v>
      </c>
      <c r="AK18" s="1030"/>
      <c r="AL18" s="1031">
        <v>2</v>
      </c>
      <c r="AM18" s="1030"/>
      <c r="AN18" s="1031"/>
      <c r="AO18" s="1030"/>
      <c r="AP18" s="1031"/>
      <c r="AQ18" s="1032"/>
      <c r="AR18" s="1033">
        <f>SUM(AR10:AR17)</f>
        <v>27</v>
      </c>
      <c r="AS18" s="1034"/>
      <c r="AU18" s="186"/>
      <c r="AV18" s="186"/>
      <c r="AW18" s="186"/>
    </row>
    <row r="19" ht="13.5" thickTop="1">
      <c r="M19">
        <f>SUM(W30)</f>
        <v>0</v>
      </c>
    </row>
    <row r="20" spans="5:19" ht="12.75">
      <c r="E20" s="992" t="s">
        <v>195</v>
      </c>
      <c r="F20" s="1035"/>
      <c r="G20" s="1035"/>
      <c r="H20" s="1035"/>
      <c r="I20" s="1035"/>
      <c r="J20" s="1035"/>
      <c r="K20" s="1035"/>
      <c r="L20" s="1035"/>
      <c r="M20" s="1035"/>
      <c r="N20" s="1035"/>
      <c r="O20" s="1035"/>
      <c r="P20" s="1035"/>
      <c r="Q20" s="1035"/>
      <c r="R20" s="1035"/>
      <c r="S20" s="1035"/>
    </row>
    <row r="21" spans="5:19" ht="12.75">
      <c r="E21" s="1035"/>
      <c r="F21" s="1035"/>
      <c r="G21" s="1035"/>
      <c r="H21" s="1035"/>
      <c r="I21" s="1035"/>
      <c r="J21" s="1035"/>
      <c r="K21" s="1035"/>
      <c r="L21" s="1035"/>
      <c r="M21" s="1035"/>
      <c r="N21" s="1035"/>
      <c r="O21" s="1035"/>
      <c r="P21" s="1035"/>
      <c r="Q21" s="1035"/>
      <c r="R21" s="1035"/>
      <c r="S21" s="1035"/>
    </row>
    <row r="22" spans="34:35" ht="13.5" thickBot="1">
      <c r="AH22" s="241"/>
      <c r="AI22" s="241"/>
    </row>
    <row r="23" spans="5:63" s="25" customFormat="1" ht="24" customHeight="1" thickTop="1">
      <c r="E23" s="297">
        <v>1</v>
      </c>
      <c r="F23" s="976" t="s">
        <v>212</v>
      </c>
      <c r="G23" s="1036"/>
      <c r="H23" s="1036"/>
      <c r="I23" s="1036"/>
      <c r="J23" s="1036"/>
      <c r="K23" s="1036"/>
      <c r="L23" s="1036"/>
      <c r="M23" s="1036"/>
      <c r="N23" s="1036"/>
      <c r="O23" s="1036"/>
      <c r="P23" s="1036"/>
      <c r="Q23" s="1036"/>
      <c r="R23" s="1037"/>
      <c r="S23" s="973">
        <v>2</v>
      </c>
      <c r="T23" s="974"/>
      <c r="U23" s="975"/>
      <c r="V23" s="986">
        <v>1</v>
      </c>
      <c r="W23" s="987"/>
      <c r="X23" s="1038">
        <f aca="true" t="shared" si="3" ref="X23:X31">V23*36</f>
        <v>36</v>
      </c>
      <c r="Y23" s="987"/>
      <c r="Z23" s="1039">
        <f aca="true" t="shared" si="4" ref="Z23:Z31">AB23+AD23+AF23</f>
        <v>18</v>
      </c>
      <c r="AA23" s="985"/>
      <c r="AB23" s="984"/>
      <c r="AC23" s="985"/>
      <c r="AD23" s="984">
        <v>18</v>
      </c>
      <c r="AE23" s="985"/>
      <c r="AF23" s="984"/>
      <c r="AG23" s="1040"/>
      <c r="AH23" s="984">
        <f aca="true" t="shared" si="5" ref="AH23:AH31">X23-Z23</f>
        <v>18</v>
      </c>
      <c r="AI23" s="1041"/>
      <c r="AJ23" s="993"/>
      <c r="AK23" s="994"/>
      <c r="AL23" s="1042">
        <v>2</v>
      </c>
      <c r="AM23" s="994"/>
      <c r="AN23" s="995"/>
      <c r="AO23" s="994"/>
      <c r="AP23" s="995"/>
      <c r="AQ23" s="996"/>
      <c r="AR23" s="993">
        <v>1</v>
      </c>
      <c r="AS23" s="996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I23" s="174"/>
      <c r="BJ23" s="174"/>
      <c r="BK23" s="174"/>
    </row>
    <row r="24" spans="5:63" s="25" customFormat="1" ht="24" customHeight="1">
      <c r="E24" s="299">
        <v>2</v>
      </c>
      <c r="F24" s="947" t="s">
        <v>213</v>
      </c>
      <c r="G24" s="948"/>
      <c r="H24" s="948"/>
      <c r="I24" s="948"/>
      <c r="J24" s="948"/>
      <c r="K24" s="948"/>
      <c r="L24" s="948"/>
      <c r="M24" s="948"/>
      <c r="N24" s="948"/>
      <c r="O24" s="948"/>
      <c r="P24" s="948"/>
      <c r="Q24" s="948"/>
      <c r="R24" s="979"/>
      <c r="S24" s="949">
        <v>2</v>
      </c>
      <c r="T24" s="950"/>
      <c r="U24" s="951"/>
      <c r="V24" s="777">
        <v>1.5</v>
      </c>
      <c r="W24" s="952"/>
      <c r="X24" s="953">
        <f t="shared" si="3"/>
        <v>54</v>
      </c>
      <c r="Y24" s="952"/>
      <c r="Z24" s="963">
        <f t="shared" si="4"/>
        <v>27</v>
      </c>
      <c r="AA24" s="964"/>
      <c r="AB24" s="945">
        <v>18</v>
      </c>
      <c r="AC24" s="964"/>
      <c r="AD24" s="945">
        <v>9</v>
      </c>
      <c r="AE24" s="964"/>
      <c r="AF24" s="945"/>
      <c r="AG24" s="936"/>
      <c r="AH24" s="945">
        <f t="shared" si="5"/>
        <v>27</v>
      </c>
      <c r="AI24" s="937"/>
      <c r="AJ24" s="938"/>
      <c r="AK24" s="939"/>
      <c r="AL24" s="779">
        <v>2</v>
      </c>
      <c r="AM24" s="939"/>
      <c r="AN24" s="934"/>
      <c r="AO24" s="939"/>
      <c r="AP24" s="934"/>
      <c r="AQ24" s="935"/>
      <c r="AR24" s="938">
        <v>1.5</v>
      </c>
      <c r="AS24" s="935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I24" s="174"/>
      <c r="BJ24" s="174"/>
      <c r="BK24" s="174"/>
    </row>
    <row r="25" spans="5:63" s="25" customFormat="1" ht="24" customHeight="1">
      <c r="E25" s="299">
        <v>3</v>
      </c>
      <c r="F25" s="947" t="s">
        <v>133</v>
      </c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79"/>
      <c r="S25" s="949">
        <v>2</v>
      </c>
      <c r="T25" s="950"/>
      <c r="U25" s="951"/>
      <c r="V25" s="777">
        <v>2</v>
      </c>
      <c r="W25" s="952"/>
      <c r="X25" s="953">
        <f>V25*36</f>
        <v>72</v>
      </c>
      <c r="Y25" s="952"/>
      <c r="Z25" s="963">
        <f>AB25+AD25+AF25</f>
        <v>36</v>
      </c>
      <c r="AA25" s="964"/>
      <c r="AB25" s="945"/>
      <c r="AC25" s="964"/>
      <c r="AD25" s="945">
        <v>36</v>
      </c>
      <c r="AE25" s="964"/>
      <c r="AF25" s="945"/>
      <c r="AG25" s="936"/>
      <c r="AH25" s="945">
        <f>X25-Z25</f>
        <v>36</v>
      </c>
      <c r="AI25" s="937"/>
      <c r="AJ25" s="938"/>
      <c r="AK25" s="939"/>
      <c r="AL25" s="779" t="s">
        <v>341</v>
      </c>
      <c r="AM25" s="939"/>
      <c r="AN25" s="934"/>
      <c r="AO25" s="939"/>
      <c r="AP25" s="934"/>
      <c r="AQ25" s="935"/>
      <c r="AR25" s="938">
        <v>2</v>
      </c>
      <c r="AS25" s="93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I25" s="174"/>
      <c r="BJ25" s="174"/>
      <c r="BK25" s="174"/>
    </row>
    <row r="26" spans="5:63" s="25" customFormat="1" ht="24" customHeight="1">
      <c r="E26" s="298">
        <v>4</v>
      </c>
      <c r="F26" s="955" t="s">
        <v>322</v>
      </c>
      <c r="G26" s="980"/>
      <c r="H26" s="980"/>
      <c r="I26" s="980"/>
      <c r="J26" s="980"/>
      <c r="K26" s="980"/>
      <c r="L26" s="980"/>
      <c r="M26" s="980"/>
      <c r="N26" s="980"/>
      <c r="O26" s="980"/>
      <c r="P26" s="980"/>
      <c r="Q26" s="980"/>
      <c r="R26" s="981"/>
      <c r="S26" s="958">
        <v>2</v>
      </c>
      <c r="T26" s="959"/>
      <c r="U26" s="960"/>
      <c r="V26" s="942">
        <v>5</v>
      </c>
      <c r="W26" s="961"/>
      <c r="X26" s="953">
        <f t="shared" si="3"/>
        <v>180</v>
      </c>
      <c r="Y26" s="952"/>
      <c r="Z26" s="963">
        <f t="shared" si="4"/>
        <v>81</v>
      </c>
      <c r="AA26" s="964"/>
      <c r="AB26" s="965">
        <v>36</v>
      </c>
      <c r="AC26" s="966"/>
      <c r="AD26" s="965">
        <v>45</v>
      </c>
      <c r="AE26" s="966"/>
      <c r="AF26" s="965"/>
      <c r="AG26" s="966"/>
      <c r="AH26" s="945">
        <f t="shared" si="5"/>
        <v>99</v>
      </c>
      <c r="AI26" s="937"/>
      <c r="AJ26" s="946" t="s">
        <v>148</v>
      </c>
      <c r="AK26" s="944"/>
      <c r="AL26" s="1043" t="s">
        <v>232</v>
      </c>
      <c r="AM26" s="944"/>
      <c r="AN26" s="940" t="s">
        <v>228</v>
      </c>
      <c r="AO26" s="944"/>
      <c r="AP26" s="940"/>
      <c r="AQ26" s="941"/>
      <c r="AR26" s="946">
        <v>4.5</v>
      </c>
      <c r="AS26" s="941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I26" s="174"/>
      <c r="BJ26" s="174"/>
      <c r="BK26" s="174"/>
    </row>
    <row r="27" spans="5:63" s="25" customFormat="1" ht="23.25" customHeight="1">
      <c r="E27" s="300">
        <v>5</v>
      </c>
      <c r="F27" s="967" t="s">
        <v>323</v>
      </c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9"/>
      <c r="S27" s="970">
        <v>2</v>
      </c>
      <c r="T27" s="971"/>
      <c r="U27" s="972"/>
      <c r="V27" s="942">
        <v>2.5</v>
      </c>
      <c r="W27" s="961"/>
      <c r="X27" s="953">
        <f t="shared" si="3"/>
        <v>90</v>
      </c>
      <c r="Y27" s="952"/>
      <c r="Z27" s="963">
        <f t="shared" si="4"/>
        <v>36</v>
      </c>
      <c r="AA27" s="964"/>
      <c r="AB27" s="965">
        <v>18</v>
      </c>
      <c r="AC27" s="966"/>
      <c r="AD27" s="965">
        <v>18</v>
      </c>
      <c r="AE27" s="966"/>
      <c r="AF27" s="965"/>
      <c r="AG27" s="966"/>
      <c r="AH27" s="945">
        <f t="shared" si="5"/>
        <v>54</v>
      </c>
      <c r="AI27" s="937"/>
      <c r="AJ27" s="946">
        <v>1</v>
      </c>
      <c r="AK27" s="944"/>
      <c r="AL27" s="940">
        <v>2</v>
      </c>
      <c r="AM27" s="944"/>
      <c r="AN27" s="940" t="s">
        <v>228</v>
      </c>
      <c r="AO27" s="944"/>
      <c r="AP27" s="940"/>
      <c r="AQ27" s="941"/>
      <c r="AR27" s="946">
        <v>2</v>
      </c>
      <c r="AS27" s="941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I27" s="174"/>
      <c r="BJ27" s="174"/>
      <c r="BK27" s="174"/>
    </row>
    <row r="28" spans="5:63" s="25" customFormat="1" ht="21.75" customHeight="1">
      <c r="E28" s="298">
        <v>6</v>
      </c>
      <c r="F28" s="955" t="s">
        <v>221</v>
      </c>
      <c r="G28" s="956"/>
      <c r="H28" s="956"/>
      <c r="I28" s="956"/>
      <c r="J28" s="956"/>
      <c r="K28" s="956"/>
      <c r="L28" s="956"/>
      <c r="M28" s="956"/>
      <c r="N28" s="956"/>
      <c r="O28" s="956"/>
      <c r="P28" s="956"/>
      <c r="Q28" s="956"/>
      <c r="R28" s="957"/>
      <c r="S28" s="958">
        <v>2</v>
      </c>
      <c r="T28" s="959"/>
      <c r="U28" s="960"/>
      <c r="V28" s="942">
        <v>1</v>
      </c>
      <c r="W28" s="961"/>
      <c r="X28" s="962">
        <f>V28*36</f>
        <v>36</v>
      </c>
      <c r="Y28" s="961"/>
      <c r="Z28" s="963">
        <f>AB28+AD28+AF28</f>
        <v>18</v>
      </c>
      <c r="AA28" s="964"/>
      <c r="AB28" s="965">
        <v>18</v>
      </c>
      <c r="AC28" s="966"/>
      <c r="AD28" s="965"/>
      <c r="AE28" s="966"/>
      <c r="AF28" s="965"/>
      <c r="AG28" s="966"/>
      <c r="AH28" s="945">
        <f>X28-Z28</f>
        <v>18</v>
      </c>
      <c r="AI28" s="937"/>
      <c r="AJ28" s="942"/>
      <c r="AK28" s="943"/>
      <c r="AL28" s="940">
        <v>2</v>
      </c>
      <c r="AM28" s="944"/>
      <c r="AN28" s="940"/>
      <c r="AO28" s="944"/>
      <c r="AP28" s="940"/>
      <c r="AQ28" s="941"/>
      <c r="AR28" s="946">
        <v>1</v>
      </c>
      <c r="AS28" s="941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I28" s="174"/>
      <c r="BJ28" s="174"/>
      <c r="BK28" s="174"/>
    </row>
    <row r="29" spans="5:63" s="25" customFormat="1" ht="24" customHeight="1">
      <c r="E29" s="298">
        <v>7</v>
      </c>
      <c r="F29" s="955" t="s">
        <v>152</v>
      </c>
      <c r="G29" s="956"/>
      <c r="H29" s="956"/>
      <c r="I29" s="956"/>
      <c r="J29" s="956"/>
      <c r="K29" s="956"/>
      <c r="L29" s="956"/>
      <c r="M29" s="956"/>
      <c r="N29" s="956"/>
      <c r="O29" s="956"/>
      <c r="P29" s="956"/>
      <c r="Q29" s="956"/>
      <c r="R29" s="957"/>
      <c r="S29" s="958">
        <v>2</v>
      </c>
      <c r="T29" s="959"/>
      <c r="U29" s="960"/>
      <c r="V29" s="942">
        <v>3</v>
      </c>
      <c r="W29" s="961"/>
      <c r="X29" s="962">
        <f t="shared" si="3"/>
        <v>108</v>
      </c>
      <c r="Y29" s="961"/>
      <c r="Z29" s="963">
        <f t="shared" si="4"/>
        <v>36</v>
      </c>
      <c r="AA29" s="964"/>
      <c r="AB29" s="965">
        <v>18</v>
      </c>
      <c r="AC29" s="966"/>
      <c r="AD29" s="965"/>
      <c r="AE29" s="966"/>
      <c r="AF29" s="965">
        <v>18</v>
      </c>
      <c r="AG29" s="966"/>
      <c r="AH29" s="945">
        <f t="shared" si="5"/>
        <v>72</v>
      </c>
      <c r="AI29" s="937"/>
      <c r="AJ29" s="942">
        <v>2</v>
      </c>
      <c r="AK29" s="943"/>
      <c r="AL29" s="940"/>
      <c r="AM29" s="944"/>
      <c r="AN29" s="940"/>
      <c r="AO29" s="944"/>
      <c r="AP29" s="940"/>
      <c r="AQ29" s="941"/>
      <c r="AR29" s="946">
        <v>2</v>
      </c>
      <c r="AS29" s="941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I29" s="174"/>
      <c r="BJ29" s="174"/>
      <c r="BK29" s="174"/>
    </row>
    <row r="30" spans="5:63" s="25" customFormat="1" ht="49.5" customHeight="1">
      <c r="E30" s="298">
        <f>SUM(E29+1)</f>
        <v>8</v>
      </c>
      <c r="F30" s="955" t="s">
        <v>161</v>
      </c>
      <c r="G30" s="956"/>
      <c r="H30" s="956"/>
      <c r="I30" s="956"/>
      <c r="J30" s="956"/>
      <c r="K30" s="956"/>
      <c r="L30" s="956"/>
      <c r="M30" s="956"/>
      <c r="N30" s="956"/>
      <c r="O30" s="956"/>
      <c r="P30" s="956"/>
      <c r="Q30" s="956"/>
      <c r="R30" s="957"/>
      <c r="S30" s="958">
        <v>2</v>
      </c>
      <c r="T30" s="959"/>
      <c r="U30" s="960"/>
      <c r="V30" s="942">
        <v>9</v>
      </c>
      <c r="W30" s="961"/>
      <c r="X30" s="962">
        <f t="shared" si="3"/>
        <v>324</v>
      </c>
      <c r="Y30" s="961"/>
      <c r="Z30" s="963">
        <f t="shared" si="4"/>
        <v>144</v>
      </c>
      <c r="AA30" s="964"/>
      <c r="AB30" s="965">
        <v>36</v>
      </c>
      <c r="AC30" s="966"/>
      <c r="AD30" s="965">
        <v>36</v>
      </c>
      <c r="AE30" s="966"/>
      <c r="AF30" s="965">
        <v>72</v>
      </c>
      <c r="AG30" s="966"/>
      <c r="AH30" s="945">
        <f t="shared" si="5"/>
        <v>180</v>
      </c>
      <c r="AI30" s="937"/>
      <c r="AJ30" s="942">
        <v>2</v>
      </c>
      <c r="AK30" s="943"/>
      <c r="AL30" s="940"/>
      <c r="AM30" s="944"/>
      <c r="AN30" s="940"/>
      <c r="AO30" s="944"/>
      <c r="AP30" s="940"/>
      <c r="AQ30" s="941"/>
      <c r="AR30" s="946">
        <v>8</v>
      </c>
      <c r="AS30" s="941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I30" s="174"/>
      <c r="BJ30" s="174"/>
      <c r="BK30" s="174"/>
    </row>
    <row r="31" spans="5:63" s="25" customFormat="1" ht="46.5" customHeight="1">
      <c r="E31" s="298">
        <f>SUM(E30+1)</f>
        <v>9</v>
      </c>
      <c r="F31" s="955" t="s">
        <v>325</v>
      </c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7"/>
      <c r="S31" s="958">
        <v>2</v>
      </c>
      <c r="T31" s="982"/>
      <c r="U31" s="983"/>
      <c r="V31" s="942">
        <v>4</v>
      </c>
      <c r="W31" s="961"/>
      <c r="X31" s="962">
        <f t="shared" si="3"/>
        <v>144</v>
      </c>
      <c r="Y31" s="961"/>
      <c r="Z31" s="1000">
        <f t="shared" si="4"/>
        <v>54</v>
      </c>
      <c r="AA31" s="1001"/>
      <c r="AB31" s="965">
        <v>36</v>
      </c>
      <c r="AC31" s="966"/>
      <c r="AD31" s="965"/>
      <c r="AE31" s="966"/>
      <c r="AF31" s="965">
        <v>18</v>
      </c>
      <c r="AG31" s="1002"/>
      <c r="AH31" s="1003">
        <f t="shared" si="5"/>
        <v>90</v>
      </c>
      <c r="AI31" s="1004"/>
      <c r="AJ31" s="942">
        <v>2</v>
      </c>
      <c r="AK31" s="943"/>
      <c r="AL31" s="940">
        <v>1</v>
      </c>
      <c r="AM31" s="944"/>
      <c r="AN31" s="940"/>
      <c r="AO31" s="944"/>
      <c r="AP31" s="940"/>
      <c r="AQ31" s="941"/>
      <c r="AR31" s="946">
        <v>3</v>
      </c>
      <c r="AS31" s="94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I31" s="174"/>
      <c r="BJ31" s="174"/>
      <c r="BK31" s="174"/>
    </row>
    <row r="32" spans="5:49" s="25" customFormat="1" ht="31.5" customHeight="1" thickBot="1">
      <c r="E32" s="300">
        <v>10</v>
      </c>
      <c r="F32" s="967" t="s">
        <v>194</v>
      </c>
      <c r="G32" s="1005"/>
      <c r="H32" s="1005"/>
      <c r="I32" s="1005"/>
      <c r="J32" s="1005"/>
      <c r="K32" s="1005"/>
      <c r="L32" s="1005"/>
      <c r="M32" s="1005"/>
      <c r="N32" s="1005"/>
      <c r="O32" s="1005"/>
      <c r="P32" s="1005"/>
      <c r="Q32" s="1005"/>
      <c r="R32" s="1006"/>
      <c r="S32" s="970">
        <v>2</v>
      </c>
      <c r="T32" s="971"/>
      <c r="U32" s="972"/>
      <c r="V32" s="1044">
        <v>2.5</v>
      </c>
      <c r="W32" s="1045"/>
      <c r="X32" s="1011">
        <f>V32*36</f>
        <v>90</v>
      </c>
      <c r="Y32" s="1012"/>
      <c r="Z32" s="1013">
        <f>AB32+AD32+AF32</f>
        <v>36</v>
      </c>
      <c r="AA32" s="1014"/>
      <c r="AB32" s="1015">
        <v>18</v>
      </c>
      <c r="AC32" s="1046"/>
      <c r="AD32" s="1015"/>
      <c r="AE32" s="1046"/>
      <c r="AF32" s="1015">
        <v>18</v>
      </c>
      <c r="AG32" s="1046"/>
      <c r="AH32" s="1047">
        <f>X32-Z32</f>
        <v>54</v>
      </c>
      <c r="AI32" s="1048"/>
      <c r="AJ32" s="1020"/>
      <c r="AK32" s="1049"/>
      <c r="AL32" s="1050" t="s">
        <v>232</v>
      </c>
      <c r="AM32" s="1051"/>
      <c r="AN32" s="1050" t="s">
        <v>228</v>
      </c>
      <c r="AO32" s="1051"/>
      <c r="AP32" s="1022"/>
      <c r="AQ32" s="1045"/>
      <c r="AR32" s="277">
        <v>2</v>
      </c>
      <c r="AS32" s="278"/>
      <c r="AU32" s="174"/>
      <c r="AV32" s="174"/>
      <c r="AW32" s="174"/>
    </row>
    <row r="33" spans="5:49" s="303" customFormat="1" ht="29.25" customHeight="1" thickBot="1" thickTop="1">
      <c r="E33" s="302"/>
      <c r="F33" s="1052" t="s">
        <v>75</v>
      </c>
      <c r="G33" s="1053"/>
      <c r="H33" s="1053"/>
      <c r="I33" s="1053"/>
      <c r="J33" s="1053"/>
      <c r="K33" s="1053"/>
      <c r="L33" s="1053"/>
      <c r="M33" s="1053"/>
      <c r="N33" s="1053"/>
      <c r="O33" s="1053"/>
      <c r="P33" s="1053"/>
      <c r="Q33" s="1053"/>
      <c r="R33" s="1053"/>
      <c r="S33" s="1053"/>
      <c r="T33" s="1053"/>
      <c r="U33" s="1054"/>
      <c r="V33" s="1055">
        <f>SUM(V23:V32)</f>
        <v>31.5</v>
      </c>
      <c r="W33" s="1056"/>
      <c r="X33" s="1055">
        <f>SUM(X23:X32)</f>
        <v>1134</v>
      </c>
      <c r="Y33" s="1056"/>
      <c r="Z33" s="1055">
        <f>SUM(Z23:Z32)</f>
        <v>486</v>
      </c>
      <c r="AA33" s="1056"/>
      <c r="AB33" s="1055">
        <f>SUM(AB23:AB32)</f>
        <v>198</v>
      </c>
      <c r="AC33" s="1056"/>
      <c r="AD33" s="1055">
        <f>SUM(AD23:AD32)</f>
        <v>162</v>
      </c>
      <c r="AE33" s="1056"/>
      <c r="AF33" s="1055">
        <f>SUM(AF23:AF32)</f>
        <v>126</v>
      </c>
      <c r="AG33" s="1056"/>
      <c r="AH33" s="1055">
        <f>SUM(AH23:AH32)</f>
        <v>648</v>
      </c>
      <c r="AI33" s="1056"/>
      <c r="AJ33" s="1055">
        <v>3</v>
      </c>
      <c r="AK33" s="1056"/>
      <c r="AL33" s="1057" t="s">
        <v>324</v>
      </c>
      <c r="AM33" s="1056"/>
      <c r="AN33" s="1057"/>
      <c r="AO33" s="1056"/>
      <c r="AP33" s="1057"/>
      <c r="AQ33" s="1058"/>
      <c r="AR33" s="1055">
        <f>SUM(AR23:AR32)</f>
        <v>27</v>
      </c>
      <c r="AS33" s="1058"/>
      <c r="AU33" s="304"/>
      <c r="AV33" s="304"/>
      <c r="AW33" s="304"/>
    </row>
    <row r="34" ht="13.5" thickTop="1"/>
    <row r="35" spans="5:9" ht="12.75">
      <c r="E35" s="992" t="s">
        <v>196</v>
      </c>
      <c r="F35" s="1035"/>
      <c r="G35" s="1035"/>
      <c r="H35" s="1035"/>
      <c r="I35" s="1035"/>
    </row>
    <row r="36" spans="5:9" ht="12.75" customHeight="1">
      <c r="E36" s="1035"/>
      <c r="F36" s="1035"/>
      <c r="G36" s="1035"/>
      <c r="H36" s="1035"/>
      <c r="I36" s="1035"/>
    </row>
    <row r="37" spans="5:9" ht="12.75" customHeight="1">
      <c r="E37" s="1035"/>
      <c r="F37" s="1035"/>
      <c r="G37" s="1035"/>
      <c r="H37" s="1035"/>
      <c r="I37" s="1035"/>
    </row>
    <row r="38" ht="13.5" thickBot="1"/>
    <row r="39" spans="5:63" s="25" customFormat="1" ht="33" customHeight="1" thickTop="1">
      <c r="E39" s="297">
        <f aca="true" t="shared" si="6" ref="E39:E45">SUM(E38+1)</f>
        <v>1</v>
      </c>
      <c r="F39" s="976" t="s">
        <v>133</v>
      </c>
      <c r="G39" s="1036"/>
      <c r="H39" s="1036"/>
      <c r="I39" s="1036"/>
      <c r="J39" s="1036"/>
      <c r="K39" s="1036"/>
      <c r="L39" s="1036"/>
      <c r="M39" s="1036"/>
      <c r="N39" s="1036"/>
      <c r="O39" s="1036"/>
      <c r="P39" s="1036"/>
      <c r="Q39" s="1036"/>
      <c r="R39" s="1037"/>
      <c r="S39" s="973">
        <v>3</v>
      </c>
      <c r="T39" s="974"/>
      <c r="U39" s="975"/>
      <c r="V39" s="986">
        <v>2</v>
      </c>
      <c r="W39" s="987"/>
      <c r="X39" s="1038">
        <f aca="true" t="shared" si="7" ref="X39:X45">V39*36</f>
        <v>72</v>
      </c>
      <c r="Y39" s="987"/>
      <c r="Z39" s="993">
        <f aca="true" t="shared" si="8" ref="Z39:Z45">AB39+AD39+AF39</f>
        <v>36</v>
      </c>
      <c r="AA39" s="994"/>
      <c r="AB39" s="995"/>
      <c r="AC39" s="994"/>
      <c r="AD39" s="995">
        <v>36</v>
      </c>
      <c r="AE39" s="994"/>
      <c r="AF39" s="995"/>
      <c r="AG39" s="1059"/>
      <c r="AH39" s="995">
        <f aca="true" t="shared" si="9" ref="AH39:AH45">X39-Z39</f>
        <v>36</v>
      </c>
      <c r="AI39" s="996"/>
      <c r="AJ39" s="993"/>
      <c r="AK39" s="994"/>
      <c r="AL39" s="995" t="s">
        <v>135</v>
      </c>
      <c r="AM39" s="994"/>
      <c r="AN39" s="995"/>
      <c r="AO39" s="994"/>
      <c r="AP39" s="995"/>
      <c r="AQ39" s="996"/>
      <c r="AR39" s="993">
        <v>2</v>
      </c>
      <c r="AS39" s="996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I39" s="174"/>
      <c r="BJ39" s="174"/>
      <c r="BK39" s="174"/>
    </row>
    <row r="40" spans="5:63" s="25" customFormat="1" ht="24" customHeight="1">
      <c r="E40" s="300">
        <f t="shared" si="6"/>
        <v>2</v>
      </c>
      <c r="F40" s="947" t="s">
        <v>145</v>
      </c>
      <c r="G40" s="1060"/>
      <c r="H40" s="1060"/>
      <c r="I40" s="1060"/>
      <c r="J40" s="1060"/>
      <c r="K40" s="1060"/>
      <c r="L40" s="1060"/>
      <c r="M40" s="1060"/>
      <c r="N40" s="1060"/>
      <c r="O40" s="1060"/>
      <c r="P40" s="1060"/>
      <c r="Q40" s="1060"/>
      <c r="R40" s="1061"/>
      <c r="S40" s="949">
        <v>3</v>
      </c>
      <c r="T40" s="1062"/>
      <c r="U40" s="1063"/>
      <c r="V40" s="777">
        <v>2</v>
      </c>
      <c r="W40" s="952"/>
      <c r="X40" s="953">
        <f t="shared" si="7"/>
        <v>72</v>
      </c>
      <c r="Y40" s="952"/>
      <c r="Z40" s="963">
        <f t="shared" si="8"/>
        <v>36</v>
      </c>
      <c r="AA40" s="964"/>
      <c r="AB40" s="945">
        <v>18</v>
      </c>
      <c r="AC40" s="964"/>
      <c r="AD40" s="945">
        <v>18</v>
      </c>
      <c r="AE40" s="964"/>
      <c r="AF40" s="945"/>
      <c r="AG40" s="964"/>
      <c r="AH40" s="945">
        <f t="shared" si="9"/>
        <v>36</v>
      </c>
      <c r="AI40" s="937"/>
      <c r="AJ40" s="938"/>
      <c r="AK40" s="939"/>
      <c r="AL40" s="779" t="s">
        <v>229</v>
      </c>
      <c r="AM40" s="778"/>
      <c r="AN40" s="934"/>
      <c r="AO40" s="939"/>
      <c r="AP40" s="934"/>
      <c r="AQ40" s="935"/>
      <c r="AR40" s="938">
        <v>2</v>
      </c>
      <c r="AS40" s="935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I40" s="174"/>
      <c r="BJ40" s="174"/>
      <c r="BK40" s="174"/>
    </row>
    <row r="41" spans="5:63" s="25" customFormat="1" ht="27" customHeight="1">
      <c r="E41" s="300">
        <f t="shared" si="6"/>
        <v>3</v>
      </c>
      <c r="F41" s="955" t="s">
        <v>307</v>
      </c>
      <c r="G41" s="980"/>
      <c r="H41" s="980"/>
      <c r="I41" s="980"/>
      <c r="J41" s="980"/>
      <c r="K41" s="980"/>
      <c r="L41" s="980"/>
      <c r="M41" s="980"/>
      <c r="N41" s="980"/>
      <c r="O41" s="980"/>
      <c r="P41" s="980"/>
      <c r="Q41" s="980"/>
      <c r="R41" s="981"/>
      <c r="S41" s="958">
        <v>3</v>
      </c>
      <c r="T41" s="959"/>
      <c r="U41" s="960"/>
      <c r="V41" s="942">
        <v>5</v>
      </c>
      <c r="W41" s="961"/>
      <c r="X41" s="953">
        <f t="shared" si="7"/>
        <v>180</v>
      </c>
      <c r="Y41" s="952"/>
      <c r="Z41" s="963">
        <f t="shared" si="8"/>
        <v>72</v>
      </c>
      <c r="AA41" s="964"/>
      <c r="AB41" s="965">
        <v>36</v>
      </c>
      <c r="AC41" s="966"/>
      <c r="AD41" s="965">
        <v>36</v>
      </c>
      <c r="AE41" s="966"/>
      <c r="AF41" s="965"/>
      <c r="AG41" s="966"/>
      <c r="AH41" s="945">
        <f t="shared" si="9"/>
        <v>108</v>
      </c>
      <c r="AI41" s="937"/>
      <c r="AJ41" s="293" t="s">
        <v>342</v>
      </c>
      <c r="AK41" s="305"/>
      <c r="AL41" s="940">
        <v>2</v>
      </c>
      <c r="AM41" s="944"/>
      <c r="AN41" s="940"/>
      <c r="AO41" s="944"/>
      <c r="AP41" s="940"/>
      <c r="AQ41" s="941"/>
      <c r="AR41" s="946">
        <v>4</v>
      </c>
      <c r="AS41" s="9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I41" s="174"/>
      <c r="BJ41" s="174"/>
      <c r="BK41" s="174"/>
    </row>
    <row r="42" spans="5:63" s="25" customFormat="1" ht="33.75" customHeight="1">
      <c r="E42" s="300">
        <f t="shared" si="6"/>
        <v>4</v>
      </c>
      <c r="F42" s="955" t="s">
        <v>162</v>
      </c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7"/>
      <c r="S42" s="958">
        <v>3</v>
      </c>
      <c r="T42" s="959"/>
      <c r="U42" s="960"/>
      <c r="V42" s="942">
        <v>9</v>
      </c>
      <c r="W42" s="961"/>
      <c r="X42" s="962">
        <f t="shared" si="7"/>
        <v>324</v>
      </c>
      <c r="Y42" s="961"/>
      <c r="Z42" s="963">
        <f t="shared" si="8"/>
        <v>144</v>
      </c>
      <c r="AA42" s="964"/>
      <c r="AB42" s="965">
        <v>36</v>
      </c>
      <c r="AC42" s="966"/>
      <c r="AD42" s="965">
        <v>36</v>
      </c>
      <c r="AE42" s="966"/>
      <c r="AF42" s="965">
        <v>72</v>
      </c>
      <c r="AG42" s="966"/>
      <c r="AH42" s="945">
        <f t="shared" si="9"/>
        <v>180</v>
      </c>
      <c r="AI42" s="937"/>
      <c r="AJ42" s="942">
        <v>3</v>
      </c>
      <c r="AK42" s="943"/>
      <c r="AL42" s="940"/>
      <c r="AM42" s="944"/>
      <c r="AN42" s="940"/>
      <c r="AO42" s="944"/>
      <c r="AP42" s="940"/>
      <c r="AQ42" s="941"/>
      <c r="AR42" s="946">
        <v>8</v>
      </c>
      <c r="AS42" s="941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I42" s="174"/>
      <c r="BJ42" s="174"/>
      <c r="BK42" s="174"/>
    </row>
    <row r="43" spans="5:63" s="25" customFormat="1" ht="27" customHeight="1">
      <c r="E43" s="298">
        <f>SUM(E42+1)</f>
        <v>5</v>
      </c>
      <c r="F43" s="955" t="s">
        <v>308</v>
      </c>
      <c r="G43" s="956"/>
      <c r="H43" s="956"/>
      <c r="I43" s="956"/>
      <c r="J43" s="956"/>
      <c r="K43" s="956"/>
      <c r="L43" s="956"/>
      <c r="M43" s="956"/>
      <c r="N43" s="956"/>
      <c r="O43" s="956"/>
      <c r="P43" s="956"/>
      <c r="Q43" s="956"/>
      <c r="R43" s="957"/>
      <c r="S43" s="958">
        <v>3</v>
      </c>
      <c r="T43" s="982"/>
      <c r="U43" s="983"/>
      <c r="V43" s="942">
        <v>4</v>
      </c>
      <c r="W43" s="961"/>
      <c r="X43" s="962">
        <f t="shared" si="7"/>
        <v>144</v>
      </c>
      <c r="Y43" s="961"/>
      <c r="Z43" s="1000">
        <f t="shared" si="8"/>
        <v>54</v>
      </c>
      <c r="AA43" s="1001"/>
      <c r="AB43" s="965">
        <v>36</v>
      </c>
      <c r="AC43" s="966"/>
      <c r="AD43" s="965"/>
      <c r="AE43" s="966"/>
      <c r="AF43" s="965">
        <v>18</v>
      </c>
      <c r="AG43" s="1002"/>
      <c r="AH43" s="1003">
        <f t="shared" si="9"/>
        <v>90</v>
      </c>
      <c r="AI43" s="1004"/>
      <c r="AJ43" s="946" t="s">
        <v>343</v>
      </c>
      <c r="AK43" s="943"/>
      <c r="AL43" s="940">
        <v>1</v>
      </c>
      <c r="AM43" s="944"/>
      <c r="AN43" s="940"/>
      <c r="AO43" s="944"/>
      <c r="AP43" s="940"/>
      <c r="AQ43" s="941"/>
      <c r="AR43" s="946">
        <v>3</v>
      </c>
      <c r="AS43" s="941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I43" s="174"/>
      <c r="BJ43" s="174"/>
      <c r="BK43" s="174"/>
    </row>
    <row r="44" spans="5:63" s="25" customFormat="1" ht="39" customHeight="1">
      <c r="E44" s="300">
        <f>SUM(E42+1)</f>
        <v>5</v>
      </c>
      <c r="F44" s="955" t="s">
        <v>166</v>
      </c>
      <c r="G44" s="956"/>
      <c r="H44" s="956"/>
      <c r="I44" s="956"/>
      <c r="J44" s="956"/>
      <c r="K44" s="956"/>
      <c r="L44" s="956"/>
      <c r="M44" s="956"/>
      <c r="N44" s="956"/>
      <c r="O44" s="956"/>
      <c r="P44" s="956"/>
      <c r="Q44" s="956"/>
      <c r="R44" s="957"/>
      <c r="S44" s="958">
        <v>3</v>
      </c>
      <c r="T44" s="982"/>
      <c r="U44" s="983"/>
      <c r="V44" s="942">
        <v>4</v>
      </c>
      <c r="W44" s="961"/>
      <c r="X44" s="962">
        <f t="shared" si="7"/>
        <v>144</v>
      </c>
      <c r="Y44" s="961"/>
      <c r="Z44" s="963">
        <f t="shared" si="8"/>
        <v>72</v>
      </c>
      <c r="AA44" s="964"/>
      <c r="AB44" s="965">
        <v>36</v>
      </c>
      <c r="AC44" s="966"/>
      <c r="AD44" s="965">
        <v>36</v>
      </c>
      <c r="AE44" s="966"/>
      <c r="AF44" s="965"/>
      <c r="AG44" s="1002"/>
      <c r="AH44" s="945">
        <f t="shared" si="9"/>
        <v>72</v>
      </c>
      <c r="AI44" s="937"/>
      <c r="AJ44" s="946">
        <v>4</v>
      </c>
      <c r="AK44" s="944"/>
      <c r="AL44" s="1043" t="s">
        <v>229</v>
      </c>
      <c r="AM44" s="943"/>
      <c r="AN44" s="940"/>
      <c r="AO44" s="944"/>
      <c r="AP44" s="940"/>
      <c r="AQ44" s="941"/>
      <c r="AR44" s="946">
        <v>4</v>
      </c>
      <c r="AS44" s="941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I44" s="174"/>
      <c r="BJ44" s="174"/>
      <c r="BK44" s="174"/>
    </row>
    <row r="45" spans="5:49" s="25" customFormat="1" ht="31.5" customHeight="1" thickBot="1">
      <c r="E45" s="298">
        <f t="shared" si="6"/>
        <v>6</v>
      </c>
      <c r="F45" s="955" t="s">
        <v>309</v>
      </c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1"/>
      <c r="S45" s="958">
        <v>3</v>
      </c>
      <c r="T45" s="959"/>
      <c r="U45" s="960"/>
      <c r="V45" s="1009">
        <v>4</v>
      </c>
      <c r="W45" s="1010"/>
      <c r="X45" s="953">
        <f t="shared" si="7"/>
        <v>144</v>
      </c>
      <c r="Y45" s="952"/>
      <c r="Z45" s="963">
        <f t="shared" si="8"/>
        <v>72</v>
      </c>
      <c r="AA45" s="964"/>
      <c r="AB45" s="965">
        <v>36</v>
      </c>
      <c r="AC45" s="966"/>
      <c r="AD45" s="965">
        <v>36</v>
      </c>
      <c r="AE45" s="966"/>
      <c r="AF45" s="965"/>
      <c r="AG45" s="966"/>
      <c r="AH45" s="945">
        <f t="shared" si="9"/>
        <v>72</v>
      </c>
      <c r="AI45" s="937"/>
      <c r="AJ45" s="946">
        <v>4</v>
      </c>
      <c r="AK45" s="944"/>
      <c r="AL45" s="1043">
        <v>3</v>
      </c>
      <c r="AM45" s="943"/>
      <c r="AN45" s="940"/>
      <c r="AO45" s="944"/>
      <c r="AP45" s="940"/>
      <c r="AQ45" s="941"/>
      <c r="AR45" s="946">
        <v>4</v>
      </c>
      <c r="AS45" s="941"/>
      <c r="AU45" s="174"/>
      <c r="AV45" s="174"/>
      <c r="AW45" s="174"/>
    </row>
    <row r="46" spans="5:49" s="185" customFormat="1" ht="30.75" customHeight="1" thickBot="1" thickTop="1">
      <c r="E46" s="228"/>
      <c r="F46" s="1026" t="s">
        <v>75</v>
      </c>
      <c r="G46" s="1027"/>
      <c r="H46" s="1027"/>
      <c r="I46" s="1027"/>
      <c r="J46" s="1027"/>
      <c r="K46" s="1027"/>
      <c r="L46" s="1027"/>
      <c r="M46" s="1027"/>
      <c r="N46" s="1027"/>
      <c r="O46" s="1027"/>
      <c r="P46" s="1027"/>
      <c r="Q46" s="1027"/>
      <c r="R46" s="1027"/>
      <c r="S46" s="1027"/>
      <c r="T46" s="1027"/>
      <c r="U46" s="1028"/>
      <c r="V46" s="1029">
        <f>SUM(V39:V45)</f>
        <v>30</v>
      </c>
      <c r="W46" s="1030"/>
      <c r="X46" s="1029">
        <f>SUM(X39:X45)</f>
        <v>1080</v>
      </c>
      <c r="Y46" s="1030"/>
      <c r="Z46" s="1029">
        <f>SUM(Z39:Z45)</f>
        <v>486</v>
      </c>
      <c r="AA46" s="1030"/>
      <c r="AB46" s="1029">
        <f>SUM(AB39:AB45)</f>
        <v>198</v>
      </c>
      <c r="AC46" s="1030"/>
      <c r="AD46" s="1029">
        <f>SUM(AD39:AD45)</f>
        <v>198</v>
      </c>
      <c r="AE46" s="1030"/>
      <c r="AF46" s="1029">
        <f>SUM(AF39:AF45)</f>
        <v>90</v>
      </c>
      <c r="AG46" s="1030"/>
      <c r="AH46" s="1029">
        <f>SUM(AH39:AH45)</f>
        <v>594</v>
      </c>
      <c r="AI46" s="1030"/>
      <c r="AJ46" s="1029">
        <v>3</v>
      </c>
      <c r="AK46" s="1030"/>
      <c r="AL46" s="1031" t="s">
        <v>310</v>
      </c>
      <c r="AM46" s="1030"/>
      <c r="AN46" s="1031"/>
      <c r="AO46" s="1030"/>
      <c r="AP46" s="1031"/>
      <c r="AQ46" s="1032"/>
      <c r="AR46" s="1033">
        <f>SUM(AR39:AR45)</f>
        <v>27</v>
      </c>
      <c r="AS46" s="1034"/>
      <c r="AU46" s="186"/>
      <c r="AV46" s="186"/>
      <c r="AW46" s="186"/>
    </row>
    <row r="47" ht="13.5" thickTop="1"/>
    <row r="48" spans="5:9" ht="12.75">
      <c r="E48" s="992" t="s">
        <v>197</v>
      </c>
      <c r="F48" s="1035"/>
      <c r="G48" s="1035"/>
      <c r="H48" s="1035"/>
      <c r="I48" s="1035"/>
    </row>
    <row r="49" spans="5:9" ht="12.75" customHeight="1">
      <c r="E49" s="1035"/>
      <c r="F49" s="1035"/>
      <c r="G49" s="1035"/>
      <c r="H49" s="1035"/>
      <c r="I49" s="1035"/>
    </row>
    <row r="50" spans="5:9" ht="12.75" customHeight="1">
      <c r="E50" s="1035"/>
      <c r="F50" s="1035"/>
      <c r="G50" s="1035"/>
      <c r="H50" s="1035"/>
      <c r="I50" s="1035"/>
    </row>
    <row r="51" ht="13.5" thickBot="1"/>
    <row r="52" spans="5:49" s="25" customFormat="1" ht="26.25" customHeight="1" thickTop="1">
      <c r="E52" s="297">
        <f aca="true" t="shared" si="10" ref="E52:E60">SUM(E51+1)</f>
        <v>1</v>
      </c>
      <c r="F52" s="976" t="s">
        <v>133</v>
      </c>
      <c r="G52" s="1036"/>
      <c r="H52" s="1036"/>
      <c r="I52" s="1036"/>
      <c r="J52" s="1036"/>
      <c r="K52" s="1036"/>
      <c r="L52" s="1036"/>
      <c r="M52" s="1036"/>
      <c r="N52" s="1036"/>
      <c r="O52" s="1036"/>
      <c r="P52" s="1036"/>
      <c r="Q52" s="1036"/>
      <c r="R52" s="1037"/>
      <c r="S52" s="973">
        <v>4</v>
      </c>
      <c r="T52" s="974"/>
      <c r="U52" s="975"/>
      <c r="V52" s="986">
        <v>2</v>
      </c>
      <c r="W52" s="987"/>
      <c r="X52" s="1038">
        <f aca="true" t="shared" si="11" ref="X52:X60">V52*36</f>
        <v>72</v>
      </c>
      <c r="Y52" s="987"/>
      <c r="Z52" s="993">
        <f>AB52+AD52+AF52</f>
        <v>36</v>
      </c>
      <c r="AA52" s="994"/>
      <c r="AB52" s="995"/>
      <c r="AC52" s="994"/>
      <c r="AD52" s="995">
        <v>36</v>
      </c>
      <c r="AE52" s="994"/>
      <c r="AF52" s="995"/>
      <c r="AG52" s="1059"/>
      <c r="AH52" s="995">
        <f aca="true" t="shared" si="12" ref="AH52:AH60">X52-Z52</f>
        <v>36</v>
      </c>
      <c r="AI52" s="996"/>
      <c r="AJ52" s="993"/>
      <c r="AK52" s="994"/>
      <c r="AL52" s="995" t="s">
        <v>135</v>
      </c>
      <c r="AM52" s="994"/>
      <c r="AN52" s="995"/>
      <c r="AO52" s="994"/>
      <c r="AP52" s="995"/>
      <c r="AQ52" s="996"/>
      <c r="AR52" s="993">
        <v>2</v>
      </c>
      <c r="AS52" s="996"/>
      <c r="AU52" s="174"/>
      <c r="AV52" s="174"/>
      <c r="AW52" s="174"/>
    </row>
    <row r="53" spans="5:49" s="25" customFormat="1" ht="20.25" customHeight="1">
      <c r="E53" s="298">
        <f t="shared" si="10"/>
        <v>2</v>
      </c>
      <c r="F53" s="955" t="s">
        <v>311</v>
      </c>
      <c r="G53" s="956"/>
      <c r="H53" s="956"/>
      <c r="I53" s="956"/>
      <c r="J53" s="956"/>
      <c r="K53" s="956"/>
      <c r="L53" s="956"/>
      <c r="M53" s="956"/>
      <c r="N53" s="956"/>
      <c r="O53" s="956"/>
      <c r="P53" s="956"/>
      <c r="Q53" s="956"/>
      <c r="R53" s="957"/>
      <c r="S53" s="958">
        <v>4</v>
      </c>
      <c r="T53" s="982"/>
      <c r="U53" s="983"/>
      <c r="V53" s="942">
        <v>2.5</v>
      </c>
      <c r="W53" s="961"/>
      <c r="X53" s="953">
        <f t="shared" si="11"/>
        <v>90</v>
      </c>
      <c r="Y53" s="952"/>
      <c r="Z53" s="946">
        <f>AB53+AD53+AF53</f>
        <v>45</v>
      </c>
      <c r="AA53" s="944"/>
      <c r="AB53" s="940">
        <v>27</v>
      </c>
      <c r="AC53" s="944"/>
      <c r="AD53" s="940">
        <v>18</v>
      </c>
      <c r="AE53" s="944"/>
      <c r="AF53" s="940"/>
      <c r="AG53" s="1064"/>
      <c r="AH53" s="940">
        <f t="shared" si="12"/>
        <v>45</v>
      </c>
      <c r="AI53" s="941"/>
      <c r="AJ53" s="946"/>
      <c r="AK53" s="944"/>
      <c r="AL53" s="1043" t="s">
        <v>222</v>
      </c>
      <c r="AM53" s="943"/>
      <c r="AN53" s="940"/>
      <c r="AO53" s="944"/>
      <c r="AP53" s="940"/>
      <c r="AQ53" s="941"/>
      <c r="AR53" s="946">
        <v>2.5</v>
      </c>
      <c r="AS53" s="941"/>
      <c r="AU53" s="174"/>
      <c r="AV53" s="174"/>
      <c r="AW53" s="174"/>
    </row>
    <row r="54" spans="5:63" s="25" customFormat="1" ht="21.75" customHeight="1">
      <c r="E54" s="298">
        <f t="shared" si="10"/>
        <v>3</v>
      </c>
      <c r="F54" s="955" t="s">
        <v>163</v>
      </c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6"/>
      <c r="R54" s="957"/>
      <c r="S54" s="958">
        <v>4</v>
      </c>
      <c r="T54" s="982"/>
      <c r="U54" s="983"/>
      <c r="V54" s="942">
        <v>9</v>
      </c>
      <c r="W54" s="961"/>
      <c r="X54" s="962">
        <f t="shared" si="11"/>
        <v>324</v>
      </c>
      <c r="Y54" s="961"/>
      <c r="Z54" s="963">
        <v>144</v>
      </c>
      <c r="AA54" s="964"/>
      <c r="AB54" s="965">
        <v>36</v>
      </c>
      <c r="AC54" s="966"/>
      <c r="AD54" s="965">
        <v>36</v>
      </c>
      <c r="AE54" s="966"/>
      <c r="AF54" s="965">
        <v>72</v>
      </c>
      <c r="AG54" s="1002"/>
      <c r="AH54" s="945">
        <f t="shared" si="12"/>
        <v>180</v>
      </c>
      <c r="AI54" s="937"/>
      <c r="AJ54" s="942">
        <v>4</v>
      </c>
      <c r="AK54" s="943"/>
      <c r="AL54" s="940"/>
      <c r="AM54" s="944"/>
      <c r="AN54" s="940"/>
      <c r="AO54" s="944"/>
      <c r="AP54" s="940"/>
      <c r="AQ54" s="941"/>
      <c r="AR54" s="946">
        <v>8</v>
      </c>
      <c r="AS54" s="941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I54" s="174"/>
      <c r="BJ54" s="174"/>
      <c r="BK54" s="174"/>
    </row>
    <row r="55" spans="5:63" s="25" customFormat="1" ht="34.5" customHeight="1">
      <c r="E55" s="298">
        <f t="shared" si="10"/>
        <v>4</v>
      </c>
      <c r="F55" s="955" t="s">
        <v>397</v>
      </c>
      <c r="G55" s="956"/>
      <c r="H55" s="956"/>
      <c r="I55" s="956"/>
      <c r="J55" s="956"/>
      <c r="K55" s="956"/>
      <c r="L55" s="956"/>
      <c r="M55" s="956"/>
      <c r="N55" s="956"/>
      <c r="O55" s="956"/>
      <c r="P55" s="956"/>
      <c r="Q55" s="956"/>
      <c r="R55" s="957"/>
      <c r="S55" s="958">
        <v>4</v>
      </c>
      <c r="T55" s="982"/>
      <c r="U55" s="983"/>
      <c r="V55" s="942">
        <v>4</v>
      </c>
      <c r="W55" s="961"/>
      <c r="X55" s="962">
        <f t="shared" si="11"/>
        <v>144</v>
      </c>
      <c r="Y55" s="961"/>
      <c r="Z55" s="963">
        <f aca="true" t="shared" si="13" ref="Z55:Z60">AB55+AD55+AF55</f>
        <v>54</v>
      </c>
      <c r="AA55" s="964"/>
      <c r="AB55" s="965">
        <v>18</v>
      </c>
      <c r="AC55" s="966"/>
      <c r="AD55" s="965">
        <v>36</v>
      </c>
      <c r="AE55" s="966"/>
      <c r="AF55" s="965"/>
      <c r="AG55" s="1002"/>
      <c r="AH55" s="945">
        <f t="shared" si="12"/>
        <v>90</v>
      </c>
      <c r="AI55" s="937"/>
      <c r="AJ55" s="942">
        <v>4</v>
      </c>
      <c r="AK55" s="943"/>
      <c r="AL55" s="940">
        <v>3</v>
      </c>
      <c r="AM55" s="944"/>
      <c r="AN55" s="940"/>
      <c r="AO55" s="944"/>
      <c r="AP55" s="940"/>
      <c r="AQ55" s="941"/>
      <c r="AR55" s="946">
        <v>3</v>
      </c>
      <c r="AS55" s="941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I55" s="174"/>
      <c r="BJ55" s="174"/>
      <c r="BK55" s="174"/>
    </row>
    <row r="56" spans="5:63" s="25" customFormat="1" ht="33" customHeight="1">
      <c r="E56" s="298">
        <f t="shared" si="10"/>
        <v>5</v>
      </c>
      <c r="F56" s="955" t="s">
        <v>258</v>
      </c>
      <c r="G56" s="980"/>
      <c r="H56" s="980"/>
      <c r="I56" s="980"/>
      <c r="J56" s="980"/>
      <c r="K56" s="980"/>
      <c r="L56" s="980"/>
      <c r="M56" s="980"/>
      <c r="N56" s="980"/>
      <c r="O56" s="980"/>
      <c r="P56" s="980"/>
      <c r="Q56" s="980"/>
      <c r="R56" s="981"/>
      <c r="S56" s="958">
        <v>4</v>
      </c>
      <c r="T56" s="959"/>
      <c r="U56" s="960"/>
      <c r="V56" s="942">
        <v>3</v>
      </c>
      <c r="W56" s="961"/>
      <c r="X56" s="962">
        <f t="shared" si="11"/>
        <v>108</v>
      </c>
      <c r="Y56" s="961"/>
      <c r="Z56" s="989">
        <f t="shared" si="13"/>
        <v>36</v>
      </c>
      <c r="AA56" s="966"/>
      <c r="AB56" s="965">
        <v>18</v>
      </c>
      <c r="AC56" s="966"/>
      <c r="AD56" s="965">
        <v>18</v>
      </c>
      <c r="AE56" s="966"/>
      <c r="AF56" s="965"/>
      <c r="AG56" s="966"/>
      <c r="AH56" s="965">
        <f t="shared" si="12"/>
        <v>72</v>
      </c>
      <c r="AI56" s="988"/>
      <c r="AJ56" s="942">
        <v>4</v>
      </c>
      <c r="AK56" s="943"/>
      <c r="AL56" s="940">
        <v>3</v>
      </c>
      <c r="AM56" s="944"/>
      <c r="AN56" s="940"/>
      <c r="AO56" s="944"/>
      <c r="AP56" s="940"/>
      <c r="AQ56" s="941"/>
      <c r="AR56" s="946">
        <v>2</v>
      </c>
      <c r="AS56" s="941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I56" s="174"/>
      <c r="BJ56" s="174"/>
      <c r="BK56" s="174"/>
    </row>
    <row r="57" spans="5:63" s="25" customFormat="1" ht="31.5" customHeight="1">
      <c r="E57" s="298">
        <f>SUM(E56+1)</f>
        <v>6</v>
      </c>
      <c r="F57" s="955" t="s">
        <v>312</v>
      </c>
      <c r="G57" s="956"/>
      <c r="H57" s="956"/>
      <c r="I57" s="956"/>
      <c r="J57" s="956"/>
      <c r="K57" s="956"/>
      <c r="L57" s="956"/>
      <c r="M57" s="956"/>
      <c r="N57" s="956"/>
      <c r="O57" s="956"/>
      <c r="P57" s="956"/>
      <c r="Q57" s="956"/>
      <c r="R57" s="957"/>
      <c r="S57" s="958">
        <v>4</v>
      </c>
      <c r="T57" s="982"/>
      <c r="U57" s="983"/>
      <c r="V57" s="942">
        <v>3.5</v>
      </c>
      <c r="W57" s="961"/>
      <c r="X57" s="962">
        <f>V57*36</f>
        <v>126</v>
      </c>
      <c r="Y57" s="961"/>
      <c r="Z57" s="989">
        <f t="shared" si="13"/>
        <v>54</v>
      </c>
      <c r="AA57" s="966"/>
      <c r="AB57" s="965">
        <v>18</v>
      </c>
      <c r="AC57" s="966"/>
      <c r="AD57" s="965">
        <v>36</v>
      </c>
      <c r="AE57" s="966"/>
      <c r="AF57" s="965"/>
      <c r="AG57" s="1002"/>
      <c r="AH57" s="965">
        <f>X57-Z57</f>
        <v>72</v>
      </c>
      <c r="AI57" s="988"/>
      <c r="AJ57" s="946"/>
      <c r="AK57" s="944"/>
      <c r="AL57" s="940">
        <v>4</v>
      </c>
      <c r="AM57" s="944"/>
      <c r="AN57" s="1043" t="s">
        <v>228</v>
      </c>
      <c r="AO57" s="943"/>
      <c r="AP57" s="940"/>
      <c r="AQ57" s="941"/>
      <c r="AR57" s="946">
        <v>3</v>
      </c>
      <c r="AS57" s="941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I57" s="174"/>
      <c r="BJ57" s="174"/>
      <c r="BK57" s="174"/>
    </row>
    <row r="58" spans="5:63" s="25" customFormat="1" ht="28.5" customHeight="1">
      <c r="E58" s="298">
        <f>SUM(E56+1)</f>
        <v>6</v>
      </c>
      <c r="F58" s="947" t="s">
        <v>153</v>
      </c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79"/>
      <c r="S58" s="949">
        <v>4</v>
      </c>
      <c r="T58" s="950"/>
      <c r="U58" s="951"/>
      <c r="V58" s="777">
        <v>3</v>
      </c>
      <c r="W58" s="952"/>
      <c r="X58" s="953">
        <f t="shared" si="11"/>
        <v>108</v>
      </c>
      <c r="Y58" s="952"/>
      <c r="Z58" s="1065">
        <f t="shared" si="13"/>
        <v>54</v>
      </c>
      <c r="AA58" s="1066"/>
      <c r="AB58" s="945">
        <v>36</v>
      </c>
      <c r="AC58" s="964"/>
      <c r="AD58" s="945">
        <v>18</v>
      </c>
      <c r="AE58" s="964"/>
      <c r="AF58" s="945"/>
      <c r="AG58" s="936"/>
      <c r="AH58" s="1067">
        <f t="shared" si="12"/>
        <v>54</v>
      </c>
      <c r="AI58" s="1068"/>
      <c r="AJ58" s="938"/>
      <c r="AK58" s="939"/>
      <c r="AL58" s="779" t="s">
        <v>222</v>
      </c>
      <c r="AM58" s="778"/>
      <c r="AN58" s="934"/>
      <c r="AO58" s="939"/>
      <c r="AP58" s="934"/>
      <c r="AQ58" s="935"/>
      <c r="AR58" s="938">
        <v>3</v>
      </c>
      <c r="AS58" s="935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I58" s="174"/>
      <c r="BJ58" s="174"/>
      <c r="BK58" s="174"/>
    </row>
    <row r="59" spans="5:63" s="25" customFormat="1" ht="27" customHeight="1">
      <c r="E59" s="298">
        <f t="shared" si="10"/>
        <v>7</v>
      </c>
      <c r="F59" s="955" t="s">
        <v>179</v>
      </c>
      <c r="G59" s="956"/>
      <c r="H59" s="956"/>
      <c r="I59" s="956"/>
      <c r="J59" s="956"/>
      <c r="K59" s="956"/>
      <c r="L59" s="956"/>
      <c r="M59" s="956"/>
      <c r="N59" s="956"/>
      <c r="O59" s="956"/>
      <c r="P59" s="956"/>
      <c r="Q59" s="956"/>
      <c r="R59" s="957"/>
      <c r="S59" s="958">
        <v>4</v>
      </c>
      <c r="T59" s="982"/>
      <c r="U59" s="983"/>
      <c r="V59" s="942">
        <v>1.5</v>
      </c>
      <c r="W59" s="961"/>
      <c r="X59" s="962">
        <f t="shared" si="11"/>
        <v>54</v>
      </c>
      <c r="Y59" s="961"/>
      <c r="Z59" s="989">
        <f t="shared" si="13"/>
        <v>18</v>
      </c>
      <c r="AA59" s="966"/>
      <c r="AB59" s="965">
        <v>18</v>
      </c>
      <c r="AC59" s="966"/>
      <c r="AD59" s="965"/>
      <c r="AE59" s="966"/>
      <c r="AF59" s="965"/>
      <c r="AG59" s="1002"/>
      <c r="AH59" s="965">
        <f t="shared" si="12"/>
        <v>36</v>
      </c>
      <c r="AI59" s="988"/>
      <c r="AJ59" s="946"/>
      <c r="AK59" s="944"/>
      <c r="AL59" s="940">
        <v>4</v>
      </c>
      <c r="AM59" s="944"/>
      <c r="AN59" s="1043" t="s">
        <v>228</v>
      </c>
      <c r="AO59" s="943"/>
      <c r="AP59" s="940"/>
      <c r="AQ59" s="941"/>
      <c r="AR59" s="946">
        <v>1</v>
      </c>
      <c r="AS59" s="941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I59" s="174"/>
      <c r="BJ59" s="174"/>
      <c r="BK59" s="174"/>
    </row>
    <row r="60" spans="5:63" s="25" customFormat="1" ht="48" customHeight="1" thickBot="1">
      <c r="E60" s="298">
        <f t="shared" si="10"/>
        <v>8</v>
      </c>
      <c r="F60" s="955" t="s">
        <v>178</v>
      </c>
      <c r="G60" s="956"/>
      <c r="H60" s="956"/>
      <c r="I60" s="956"/>
      <c r="J60" s="956"/>
      <c r="K60" s="956"/>
      <c r="L60" s="956"/>
      <c r="M60" s="956"/>
      <c r="N60" s="956"/>
      <c r="O60" s="956"/>
      <c r="P60" s="956"/>
      <c r="Q60" s="956"/>
      <c r="R60" s="957"/>
      <c r="S60" s="958">
        <v>4</v>
      </c>
      <c r="T60" s="982"/>
      <c r="U60" s="983"/>
      <c r="V60" s="1009">
        <v>3</v>
      </c>
      <c r="W60" s="1010"/>
      <c r="X60" s="962">
        <f t="shared" si="11"/>
        <v>108</v>
      </c>
      <c r="Y60" s="961"/>
      <c r="Z60" s="989">
        <f t="shared" si="13"/>
        <v>45</v>
      </c>
      <c r="AA60" s="966"/>
      <c r="AB60" s="965">
        <v>18</v>
      </c>
      <c r="AC60" s="966"/>
      <c r="AD60" s="965"/>
      <c r="AE60" s="966"/>
      <c r="AF60" s="965">
        <v>27</v>
      </c>
      <c r="AG60" s="1002"/>
      <c r="AH60" s="965">
        <f t="shared" si="12"/>
        <v>63</v>
      </c>
      <c r="AI60" s="988"/>
      <c r="AJ60" s="946"/>
      <c r="AK60" s="944"/>
      <c r="AL60" s="940">
        <v>4</v>
      </c>
      <c r="AM60" s="944"/>
      <c r="AN60" s="1043" t="s">
        <v>228</v>
      </c>
      <c r="AO60" s="943"/>
      <c r="AP60" s="940"/>
      <c r="AQ60" s="941"/>
      <c r="AR60" s="946">
        <v>2.5</v>
      </c>
      <c r="AS60" s="941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I60" s="174"/>
      <c r="BJ60" s="174"/>
      <c r="BK60" s="174"/>
    </row>
    <row r="61" spans="5:49" s="185" customFormat="1" ht="27.75" customHeight="1" thickBot="1" thickTop="1">
      <c r="E61" s="228"/>
      <c r="F61" s="1026" t="s">
        <v>75</v>
      </c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8"/>
      <c r="V61" s="1029">
        <f>SUM(V52:V60)</f>
        <v>31.5</v>
      </c>
      <c r="W61" s="1030"/>
      <c r="X61" s="1029">
        <f>SUM(X52:X60)</f>
        <v>1134</v>
      </c>
      <c r="Y61" s="1030"/>
      <c r="Z61" s="1029">
        <f>SUM(Z52:Z60)</f>
        <v>486</v>
      </c>
      <c r="AA61" s="1030"/>
      <c r="AB61" s="1029">
        <f>SUM(AB52:AB60)</f>
        <v>189</v>
      </c>
      <c r="AC61" s="1030"/>
      <c r="AD61" s="1029">
        <f>SUM(AD52:AD60)</f>
        <v>198</v>
      </c>
      <c r="AE61" s="1030"/>
      <c r="AF61" s="1029">
        <f>SUM(AF52:AF60)</f>
        <v>99</v>
      </c>
      <c r="AG61" s="1030"/>
      <c r="AH61" s="1029">
        <f>SUM(AH52:AH60)</f>
        <v>648</v>
      </c>
      <c r="AI61" s="1030"/>
      <c r="AJ61" s="1029">
        <v>3</v>
      </c>
      <c r="AK61" s="1030"/>
      <c r="AL61" s="1031" t="s">
        <v>315</v>
      </c>
      <c r="AM61" s="1030"/>
      <c r="AN61" s="1031"/>
      <c r="AO61" s="1030"/>
      <c r="AP61" s="1031"/>
      <c r="AQ61" s="1032"/>
      <c r="AR61" s="1069">
        <f>SUM(AR52:AR60)</f>
        <v>27</v>
      </c>
      <c r="AS61" s="1070"/>
      <c r="AU61" s="186"/>
      <c r="AV61" s="186"/>
      <c r="AW61" s="186"/>
    </row>
    <row r="62" ht="13.5" thickTop="1"/>
    <row r="64" spans="1:9" ht="12.75" customHeight="1">
      <c r="A64" s="992" t="s">
        <v>198</v>
      </c>
      <c r="B64" s="1035"/>
      <c r="C64" s="1035"/>
      <c r="D64" s="1035"/>
      <c r="E64" s="1035"/>
      <c r="F64" s="1035"/>
      <c r="G64" s="1035"/>
      <c r="H64" s="1035"/>
      <c r="I64" s="1035"/>
    </row>
    <row r="65" spans="1:9" ht="12.75" customHeight="1">
      <c r="A65" s="1035"/>
      <c r="B65" s="1035"/>
      <c r="C65" s="1035"/>
      <c r="D65" s="1035"/>
      <c r="E65" s="1035"/>
      <c r="F65" s="1035"/>
      <c r="G65" s="1035"/>
      <c r="H65" s="1035"/>
      <c r="I65" s="1035"/>
    </row>
    <row r="66" spans="1:9" ht="12.75">
      <c r="A66" s="1035"/>
      <c r="B66" s="1035"/>
      <c r="C66" s="1035"/>
      <c r="D66" s="1035"/>
      <c r="E66" s="1035"/>
      <c r="F66" s="1035"/>
      <c r="G66" s="1035"/>
      <c r="H66" s="1035"/>
      <c r="I66" s="1035"/>
    </row>
    <row r="67" ht="13.5" thickBot="1"/>
    <row r="68" spans="5:49" s="25" customFormat="1" ht="26.25" customHeight="1" thickTop="1">
      <c r="E68" s="297">
        <f>SUM(E67+1)</f>
        <v>1</v>
      </c>
      <c r="F68" s="976" t="s">
        <v>133</v>
      </c>
      <c r="G68" s="1036"/>
      <c r="H68" s="1036"/>
      <c r="I68" s="1036"/>
      <c r="J68" s="1036"/>
      <c r="K68" s="1036"/>
      <c r="L68" s="1036"/>
      <c r="M68" s="1036"/>
      <c r="N68" s="1036"/>
      <c r="O68" s="1036"/>
      <c r="P68" s="1036"/>
      <c r="Q68" s="1036"/>
      <c r="R68" s="1037"/>
      <c r="S68" s="973">
        <v>5</v>
      </c>
      <c r="T68" s="974"/>
      <c r="U68" s="975"/>
      <c r="V68" s="986">
        <v>2</v>
      </c>
      <c r="W68" s="987"/>
      <c r="X68" s="1038">
        <f aca="true" t="shared" si="14" ref="X68:X76">V68*36</f>
        <v>72</v>
      </c>
      <c r="Y68" s="987"/>
      <c r="Z68" s="993">
        <f aca="true" t="shared" si="15" ref="Z68:Z76">AB68+AD68+AF68</f>
        <v>36</v>
      </c>
      <c r="AA68" s="994"/>
      <c r="AB68" s="995"/>
      <c r="AC68" s="994"/>
      <c r="AD68" s="995">
        <v>36</v>
      </c>
      <c r="AE68" s="994"/>
      <c r="AF68" s="995"/>
      <c r="AG68" s="1059"/>
      <c r="AH68" s="995">
        <f aca="true" t="shared" si="16" ref="AH68:AH76">X68-Z68</f>
        <v>36</v>
      </c>
      <c r="AI68" s="996"/>
      <c r="AJ68" s="993"/>
      <c r="AK68" s="994"/>
      <c r="AL68" s="995" t="s">
        <v>135</v>
      </c>
      <c r="AM68" s="994"/>
      <c r="AN68" s="995"/>
      <c r="AO68" s="994"/>
      <c r="AP68" s="995"/>
      <c r="AQ68" s="996"/>
      <c r="AR68" s="993">
        <v>2</v>
      </c>
      <c r="AS68" s="996"/>
      <c r="AU68" s="174"/>
      <c r="AV68" s="174"/>
      <c r="AW68" s="174"/>
    </row>
    <row r="69" spans="5:49" s="25" customFormat="1" ht="18" customHeight="1">
      <c r="E69" s="298">
        <f>E68+1</f>
        <v>2</v>
      </c>
      <c r="F69" s="955" t="s">
        <v>137</v>
      </c>
      <c r="G69" s="956"/>
      <c r="H69" s="956"/>
      <c r="I69" s="956"/>
      <c r="J69" s="956"/>
      <c r="K69" s="956"/>
      <c r="L69" s="956"/>
      <c r="M69" s="956"/>
      <c r="N69" s="956"/>
      <c r="O69" s="956"/>
      <c r="P69" s="956"/>
      <c r="Q69" s="956"/>
      <c r="R69" s="957"/>
      <c r="S69" s="958">
        <v>5</v>
      </c>
      <c r="T69" s="982"/>
      <c r="U69" s="983"/>
      <c r="V69" s="942">
        <v>1.5</v>
      </c>
      <c r="W69" s="961"/>
      <c r="X69" s="953">
        <f t="shared" si="14"/>
        <v>54</v>
      </c>
      <c r="Y69" s="952"/>
      <c r="Z69" s="946">
        <f t="shared" si="15"/>
        <v>27</v>
      </c>
      <c r="AA69" s="944"/>
      <c r="AB69" s="940">
        <v>18</v>
      </c>
      <c r="AC69" s="944"/>
      <c r="AD69" s="940">
        <v>9</v>
      </c>
      <c r="AE69" s="944"/>
      <c r="AF69" s="940"/>
      <c r="AG69" s="1064"/>
      <c r="AH69" s="940">
        <f t="shared" si="16"/>
        <v>27</v>
      </c>
      <c r="AI69" s="941"/>
      <c r="AJ69" s="946"/>
      <c r="AK69" s="944"/>
      <c r="AL69" s="1043" t="s">
        <v>313</v>
      </c>
      <c r="AM69" s="943"/>
      <c r="AN69" s="940"/>
      <c r="AO69" s="944"/>
      <c r="AP69" s="940"/>
      <c r="AQ69" s="941"/>
      <c r="AR69" s="946">
        <v>1.5</v>
      </c>
      <c r="AS69" s="941"/>
      <c r="AU69" s="174"/>
      <c r="AV69" s="174"/>
      <c r="AW69" s="174"/>
    </row>
    <row r="70" spans="5:49" s="25" customFormat="1" ht="18" customHeight="1">
      <c r="E70" s="298">
        <f>E69+1</f>
        <v>3</v>
      </c>
      <c r="F70" s="955" t="s">
        <v>139</v>
      </c>
      <c r="G70" s="956"/>
      <c r="H70" s="956"/>
      <c r="I70" s="956"/>
      <c r="J70" s="956"/>
      <c r="K70" s="956"/>
      <c r="L70" s="956"/>
      <c r="M70" s="956"/>
      <c r="N70" s="956"/>
      <c r="O70" s="956"/>
      <c r="P70" s="956"/>
      <c r="Q70" s="956"/>
      <c r="R70" s="957"/>
      <c r="S70" s="958">
        <v>5</v>
      </c>
      <c r="T70" s="982"/>
      <c r="U70" s="983"/>
      <c r="V70" s="942">
        <v>1.5</v>
      </c>
      <c r="W70" s="961"/>
      <c r="X70" s="953">
        <f t="shared" si="14"/>
        <v>54</v>
      </c>
      <c r="Y70" s="952"/>
      <c r="Z70" s="946">
        <f t="shared" si="15"/>
        <v>27</v>
      </c>
      <c r="AA70" s="944"/>
      <c r="AB70" s="940">
        <v>18</v>
      </c>
      <c r="AC70" s="944"/>
      <c r="AD70" s="940">
        <v>9</v>
      </c>
      <c r="AE70" s="944"/>
      <c r="AF70" s="940"/>
      <c r="AG70" s="1064"/>
      <c r="AH70" s="940">
        <f t="shared" si="16"/>
        <v>27</v>
      </c>
      <c r="AI70" s="941"/>
      <c r="AJ70" s="1020"/>
      <c r="AK70" s="1021"/>
      <c r="AL70" s="1043" t="s">
        <v>313</v>
      </c>
      <c r="AM70" s="943"/>
      <c r="AN70" s="940"/>
      <c r="AO70" s="944"/>
      <c r="AP70" s="940"/>
      <c r="AQ70" s="941"/>
      <c r="AR70" s="946">
        <v>1.5</v>
      </c>
      <c r="AS70" s="941"/>
      <c r="AU70" s="174"/>
      <c r="AV70" s="174"/>
      <c r="AW70" s="174"/>
    </row>
    <row r="71" spans="5:63" s="25" customFormat="1" ht="34.5" customHeight="1">
      <c r="E71" s="298">
        <f aca="true" t="shared" si="17" ref="E71:E76">E70+1</f>
        <v>4</v>
      </c>
      <c r="F71" s="947" t="s">
        <v>164</v>
      </c>
      <c r="G71" s="948"/>
      <c r="H71" s="948"/>
      <c r="I71" s="948"/>
      <c r="J71" s="948"/>
      <c r="K71" s="948"/>
      <c r="L71" s="948"/>
      <c r="M71" s="948"/>
      <c r="N71" s="948"/>
      <c r="O71" s="948"/>
      <c r="P71" s="948"/>
      <c r="Q71" s="948"/>
      <c r="R71" s="979"/>
      <c r="S71" s="949">
        <v>5</v>
      </c>
      <c r="T71" s="950"/>
      <c r="U71" s="951"/>
      <c r="V71" s="942">
        <v>9</v>
      </c>
      <c r="W71" s="961"/>
      <c r="X71" s="962">
        <f t="shared" si="14"/>
        <v>324</v>
      </c>
      <c r="Y71" s="961"/>
      <c r="Z71" s="963">
        <f t="shared" si="15"/>
        <v>144</v>
      </c>
      <c r="AA71" s="964"/>
      <c r="AB71" s="965">
        <v>36</v>
      </c>
      <c r="AC71" s="966"/>
      <c r="AD71" s="965">
        <v>36</v>
      </c>
      <c r="AE71" s="966"/>
      <c r="AF71" s="965">
        <v>72</v>
      </c>
      <c r="AG71" s="1002"/>
      <c r="AH71" s="945">
        <f t="shared" si="16"/>
        <v>180</v>
      </c>
      <c r="AI71" s="937"/>
      <c r="AJ71" s="942">
        <v>5</v>
      </c>
      <c r="AK71" s="943"/>
      <c r="AL71" s="940"/>
      <c r="AM71" s="944"/>
      <c r="AN71" s="940"/>
      <c r="AO71" s="944"/>
      <c r="AP71" s="940"/>
      <c r="AQ71" s="941"/>
      <c r="AR71" s="946">
        <v>8</v>
      </c>
      <c r="AS71" s="94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I71" s="174"/>
      <c r="BJ71" s="174"/>
      <c r="BK71" s="174"/>
    </row>
    <row r="72" spans="5:63" s="25" customFormat="1" ht="21.75" customHeight="1">
      <c r="E72" s="298">
        <f t="shared" si="17"/>
        <v>5</v>
      </c>
      <c r="F72" s="955" t="s">
        <v>326</v>
      </c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7"/>
      <c r="S72" s="958">
        <v>5</v>
      </c>
      <c r="T72" s="982"/>
      <c r="U72" s="983"/>
      <c r="V72" s="1071">
        <v>3</v>
      </c>
      <c r="W72" s="1072"/>
      <c r="X72" s="962">
        <f t="shared" si="14"/>
        <v>108</v>
      </c>
      <c r="Y72" s="961"/>
      <c r="Z72" s="963">
        <f t="shared" si="15"/>
        <v>54</v>
      </c>
      <c r="AA72" s="964"/>
      <c r="AB72" s="965">
        <v>36</v>
      </c>
      <c r="AC72" s="966"/>
      <c r="AD72" s="965">
        <v>18</v>
      </c>
      <c r="AE72" s="966"/>
      <c r="AF72" s="965"/>
      <c r="AG72" s="1002"/>
      <c r="AH72" s="945">
        <f t="shared" si="16"/>
        <v>54</v>
      </c>
      <c r="AI72" s="937"/>
      <c r="AJ72" s="946"/>
      <c r="AK72" s="944"/>
      <c r="AL72" s="940">
        <v>5</v>
      </c>
      <c r="AM72" s="944"/>
      <c r="AN72" s="940"/>
      <c r="AO72" s="944"/>
      <c r="AP72" s="940"/>
      <c r="AQ72" s="941"/>
      <c r="AR72" s="989">
        <v>3</v>
      </c>
      <c r="AS72" s="988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I72" s="174"/>
      <c r="BJ72" s="174"/>
      <c r="BK72" s="174"/>
    </row>
    <row r="73" spans="5:63" s="25" customFormat="1" ht="19.5" customHeight="1">
      <c r="E73" s="298">
        <f t="shared" si="17"/>
        <v>6</v>
      </c>
      <c r="F73" s="955" t="s">
        <v>171</v>
      </c>
      <c r="G73" s="956"/>
      <c r="H73" s="956"/>
      <c r="I73" s="956"/>
      <c r="J73" s="956"/>
      <c r="K73" s="956"/>
      <c r="L73" s="956"/>
      <c r="M73" s="956"/>
      <c r="N73" s="956"/>
      <c r="O73" s="956"/>
      <c r="P73" s="956"/>
      <c r="Q73" s="956"/>
      <c r="R73" s="957"/>
      <c r="S73" s="958">
        <v>5</v>
      </c>
      <c r="T73" s="982"/>
      <c r="U73" s="983"/>
      <c r="V73" s="1071">
        <v>4</v>
      </c>
      <c r="W73" s="1072"/>
      <c r="X73" s="962">
        <f t="shared" si="14"/>
        <v>144</v>
      </c>
      <c r="Y73" s="961"/>
      <c r="Z73" s="963">
        <f t="shared" si="15"/>
        <v>54</v>
      </c>
      <c r="AA73" s="964"/>
      <c r="AB73" s="965">
        <v>36</v>
      </c>
      <c r="AC73" s="966"/>
      <c r="AD73" s="965">
        <v>18</v>
      </c>
      <c r="AE73" s="966"/>
      <c r="AF73" s="965"/>
      <c r="AG73" s="1002"/>
      <c r="AH73" s="945">
        <f t="shared" si="16"/>
        <v>90</v>
      </c>
      <c r="AI73" s="937"/>
      <c r="AJ73" s="942">
        <v>5</v>
      </c>
      <c r="AK73" s="943"/>
      <c r="AL73" s="940"/>
      <c r="AM73" s="944"/>
      <c r="AN73" s="940"/>
      <c r="AO73" s="944"/>
      <c r="AP73" s="940"/>
      <c r="AQ73" s="941"/>
      <c r="AR73" s="989">
        <v>3</v>
      </c>
      <c r="AS73" s="988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I73" s="174"/>
      <c r="BJ73" s="174"/>
      <c r="BK73" s="174"/>
    </row>
    <row r="74" spans="5:63" s="25" customFormat="1" ht="25.5" customHeight="1">
      <c r="E74" s="298">
        <f t="shared" si="17"/>
        <v>7</v>
      </c>
      <c r="F74" s="955" t="s">
        <v>173</v>
      </c>
      <c r="G74" s="956"/>
      <c r="H74" s="956"/>
      <c r="I74" s="956"/>
      <c r="J74" s="956"/>
      <c r="K74" s="956"/>
      <c r="L74" s="956"/>
      <c r="M74" s="956"/>
      <c r="N74" s="956"/>
      <c r="O74" s="956"/>
      <c r="P74" s="956"/>
      <c r="Q74" s="956"/>
      <c r="R74" s="957"/>
      <c r="S74" s="958">
        <v>5</v>
      </c>
      <c r="T74" s="959"/>
      <c r="U74" s="960"/>
      <c r="V74" s="942">
        <v>2</v>
      </c>
      <c r="W74" s="1073"/>
      <c r="X74" s="962">
        <f t="shared" si="14"/>
        <v>72</v>
      </c>
      <c r="Y74" s="961"/>
      <c r="Z74" s="963">
        <f t="shared" si="15"/>
        <v>36</v>
      </c>
      <c r="AA74" s="964"/>
      <c r="AB74" s="965">
        <v>36</v>
      </c>
      <c r="AC74" s="1074"/>
      <c r="AD74" s="965"/>
      <c r="AE74" s="1074"/>
      <c r="AF74" s="965"/>
      <c r="AG74" s="1074"/>
      <c r="AH74" s="945">
        <f t="shared" si="16"/>
        <v>36</v>
      </c>
      <c r="AI74" s="937"/>
      <c r="AJ74" s="946"/>
      <c r="AK74" s="1075"/>
      <c r="AL74" s="940">
        <v>5</v>
      </c>
      <c r="AM74" s="1076"/>
      <c r="AN74" s="940"/>
      <c r="AO74" s="944"/>
      <c r="AP74" s="940"/>
      <c r="AQ74" s="941"/>
      <c r="AR74" s="946">
        <v>2</v>
      </c>
      <c r="AS74" s="941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I74" s="174"/>
      <c r="BJ74" s="174"/>
      <c r="BK74" s="174"/>
    </row>
    <row r="75" spans="5:49" s="25" customFormat="1" ht="42.75" customHeight="1">
      <c r="E75" s="298">
        <f t="shared" si="17"/>
        <v>8</v>
      </c>
      <c r="F75" s="955" t="s">
        <v>150</v>
      </c>
      <c r="G75" s="980"/>
      <c r="H75" s="980"/>
      <c r="I75" s="980"/>
      <c r="J75" s="980"/>
      <c r="K75" s="980"/>
      <c r="L75" s="980"/>
      <c r="M75" s="980"/>
      <c r="N75" s="980"/>
      <c r="O75" s="980"/>
      <c r="P75" s="980"/>
      <c r="Q75" s="980"/>
      <c r="R75" s="981"/>
      <c r="S75" s="958">
        <v>5</v>
      </c>
      <c r="T75" s="982"/>
      <c r="U75" s="983"/>
      <c r="V75" s="942">
        <v>4</v>
      </c>
      <c r="W75" s="961"/>
      <c r="X75" s="962">
        <f t="shared" si="14"/>
        <v>144</v>
      </c>
      <c r="Y75" s="961"/>
      <c r="Z75" s="989">
        <f t="shared" si="15"/>
        <v>54</v>
      </c>
      <c r="AA75" s="966"/>
      <c r="AB75" s="965">
        <v>36</v>
      </c>
      <c r="AC75" s="966"/>
      <c r="AD75" s="965">
        <v>18</v>
      </c>
      <c r="AE75" s="966"/>
      <c r="AF75" s="965"/>
      <c r="AG75" s="966"/>
      <c r="AH75" s="965">
        <f t="shared" si="16"/>
        <v>90</v>
      </c>
      <c r="AI75" s="988"/>
      <c r="AJ75" s="942">
        <v>5</v>
      </c>
      <c r="AK75" s="943"/>
      <c r="AL75" s="940"/>
      <c r="AM75" s="944"/>
      <c r="AN75" s="940"/>
      <c r="AO75" s="944"/>
      <c r="AP75" s="940"/>
      <c r="AQ75" s="941"/>
      <c r="AR75" s="946">
        <v>3</v>
      </c>
      <c r="AS75" s="941"/>
      <c r="AU75" s="174"/>
      <c r="AV75" s="174"/>
      <c r="AW75" s="174"/>
    </row>
    <row r="76" spans="5:49" s="25" customFormat="1" ht="25.5" customHeight="1" thickBot="1">
      <c r="E76" s="298">
        <f t="shared" si="17"/>
        <v>9</v>
      </c>
      <c r="F76" s="955" t="s">
        <v>181</v>
      </c>
      <c r="G76" s="956"/>
      <c r="H76" s="956"/>
      <c r="I76" s="956"/>
      <c r="J76" s="956"/>
      <c r="K76" s="956"/>
      <c r="L76" s="956"/>
      <c r="M76" s="956"/>
      <c r="N76" s="956"/>
      <c r="O76" s="956"/>
      <c r="P76" s="956"/>
      <c r="Q76" s="956"/>
      <c r="R76" s="957"/>
      <c r="S76" s="958">
        <v>5</v>
      </c>
      <c r="T76" s="982"/>
      <c r="U76" s="983"/>
      <c r="V76" s="1009">
        <v>3</v>
      </c>
      <c r="W76" s="1010"/>
      <c r="X76" s="962">
        <f t="shared" si="14"/>
        <v>108</v>
      </c>
      <c r="Y76" s="961"/>
      <c r="Z76" s="989">
        <f t="shared" si="15"/>
        <v>54</v>
      </c>
      <c r="AA76" s="966"/>
      <c r="AB76" s="965">
        <v>36</v>
      </c>
      <c r="AC76" s="966"/>
      <c r="AD76" s="965">
        <v>18</v>
      </c>
      <c r="AE76" s="966"/>
      <c r="AF76" s="965"/>
      <c r="AG76" s="1002"/>
      <c r="AH76" s="965">
        <f t="shared" si="16"/>
        <v>54</v>
      </c>
      <c r="AI76" s="988"/>
      <c r="AJ76" s="946">
        <v>6</v>
      </c>
      <c r="AK76" s="944"/>
      <c r="AL76" s="940">
        <v>5</v>
      </c>
      <c r="AM76" s="944"/>
      <c r="AN76" s="940"/>
      <c r="AO76" s="944"/>
      <c r="AP76" s="940"/>
      <c r="AQ76" s="941"/>
      <c r="AR76" s="946">
        <v>3</v>
      </c>
      <c r="AS76" s="941"/>
      <c r="AU76" s="174"/>
      <c r="AV76" s="174"/>
      <c r="AW76" s="174"/>
    </row>
    <row r="77" spans="5:49" s="185" customFormat="1" ht="27.75" customHeight="1" thickBot="1" thickTop="1">
      <c r="E77" s="228"/>
      <c r="F77" s="520" t="s">
        <v>75</v>
      </c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2"/>
      <c r="V77" s="1029">
        <f>SUM(V68:V76)</f>
        <v>30</v>
      </c>
      <c r="W77" s="1030"/>
      <c r="X77" s="1029">
        <f>SUM(X68:X76)</f>
        <v>1080</v>
      </c>
      <c r="Y77" s="1030"/>
      <c r="Z77" s="1029">
        <f>SUM(Z68:Z76)</f>
        <v>486</v>
      </c>
      <c r="AA77" s="1030"/>
      <c r="AB77" s="1029">
        <f>SUM(AB68:AB76)</f>
        <v>252</v>
      </c>
      <c r="AC77" s="1030"/>
      <c r="AD77" s="1029">
        <f>SUM(AD68:AD76)</f>
        <v>162</v>
      </c>
      <c r="AE77" s="1030"/>
      <c r="AF77" s="1029">
        <f>SUM(AF68:AF76)</f>
        <v>72</v>
      </c>
      <c r="AG77" s="1030"/>
      <c r="AH77" s="1029">
        <f>SUM(AH68:AH76)</f>
        <v>594</v>
      </c>
      <c r="AI77" s="1030"/>
      <c r="AJ77" s="1055">
        <v>3</v>
      </c>
      <c r="AK77" s="1056"/>
      <c r="AL77" s="1057" t="s">
        <v>314</v>
      </c>
      <c r="AM77" s="1056"/>
      <c r="AN77" s="544"/>
      <c r="AO77" s="543"/>
      <c r="AP77" s="544"/>
      <c r="AQ77" s="545"/>
      <c r="AR77" s="1029">
        <f>SUM(AR68:AR76)</f>
        <v>27</v>
      </c>
      <c r="AS77" s="1030"/>
      <c r="AU77" s="186"/>
      <c r="AV77" s="186"/>
      <c r="AW77" s="186"/>
    </row>
    <row r="78" spans="6:18" ht="18.75" thickTop="1">
      <c r="F78" s="1077"/>
      <c r="G78" s="595"/>
      <c r="H78" s="595"/>
      <c r="I78" s="595"/>
      <c r="J78" s="595"/>
      <c r="K78" s="595"/>
      <c r="L78" s="595"/>
      <c r="M78" s="595"/>
      <c r="N78" s="595"/>
      <c r="O78" s="595"/>
      <c r="P78" s="595"/>
      <c r="Q78" s="595"/>
      <c r="R78" s="595"/>
    </row>
    <row r="80" spans="5:9" ht="12.75">
      <c r="E80" s="992" t="s">
        <v>199</v>
      </c>
      <c r="F80" s="992"/>
      <c r="G80" s="992"/>
      <c r="H80" s="1035"/>
      <c r="I80" s="1035"/>
    </row>
    <row r="81" spans="5:9" ht="13.5" thickBot="1">
      <c r="E81" s="1078"/>
      <c r="F81" s="1078"/>
      <c r="G81" s="1078"/>
      <c r="H81" s="1079"/>
      <c r="I81" s="1079"/>
    </row>
    <row r="82" spans="5:49" s="25" customFormat="1" ht="26.25" customHeight="1" thickTop="1">
      <c r="E82" s="297">
        <f aca="true" t="shared" si="18" ref="E82:E90">E81+1</f>
        <v>1</v>
      </c>
      <c r="F82" s="976" t="s">
        <v>133</v>
      </c>
      <c r="G82" s="1036"/>
      <c r="H82" s="1036"/>
      <c r="I82" s="1036"/>
      <c r="J82" s="1036"/>
      <c r="K82" s="1036"/>
      <c r="L82" s="1036"/>
      <c r="M82" s="1036"/>
      <c r="N82" s="1036"/>
      <c r="O82" s="1036"/>
      <c r="P82" s="1036"/>
      <c r="Q82" s="1036"/>
      <c r="R82" s="1037"/>
      <c r="S82" s="973">
        <v>6</v>
      </c>
      <c r="T82" s="974"/>
      <c r="U82" s="974"/>
      <c r="V82" s="986">
        <v>2</v>
      </c>
      <c r="W82" s="987"/>
      <c r="X82" s="1038">
        <f aca="true" t="shared" si="19" ref="X82:X90">V82*36</f>
        <v>72</v>
      </c>
      <c r="Y82" s="987"/>
      <c r="Z82" s="993">
        <f aca="true" t="shared" si="20" ref="Z82:Z90">AB82+AD82+AF82</f>
        <v>36</v>
      </c>
      <c r="AA82" s="994"/>
      <c r="AB82" s="995"/>
      <c r="AC82" s="994"/>
      <c r="AD82" s="995">
        <v>36</v>
      </c>
      <c r="AE82" s="994"/>
      <c r="AF82" s="995"/>
      <c r="AG82" s="1059"/>
      <c r="AH82" s="995">
        <f aca="true" t="shared" si="21" ref="AH82:AH90">X82-Z82</f>
        <v>36</v>
      </c>
      <c r="AI82" s="996"/>
      <c r="AJ82" s="993"/>
      <c r="AK82" s="994"/>
      <c r="AL82" s="995" t="s">
        <v>135</v>
      </c>
      <c r="AM82" s="994"/>
      <c r="AN82" s="995"/>
      <c r="AO82" s="994"/>
      <c r="AP82" s="995"/>
      <c r="AQ82" s="1059"/>
      <c r="AR82" s="993">
        <v>2</v>
      </c>
      <c r="AS82" s="996"/>
      <c r="AU82" s="174"/>
      <c r="AV82" s="174"/>
      <c r="AW82" s="174"/>
    </row>
    <row r="83" spans="5:49" s="25" customFormat="1" ht="23.25" customHeight="1">
      <c r="E83" s="298">
        <f t="shared" si="18"/>
        <v>2</v>
      </c>
      <c r="F83" s="955" t="s">
        <v>141</v>
      </c>
      <c r="G83" s="956"/>
      <c r="H83" s="956"/>
      <c r="I83" s="956"/>
      <c r="J83" s="956"/>
      <c r="K83" s="956"/>
      <c r="L83" s="956"/>
      <c r="M83" s="956"/>
      <c r="N83" s="956"/>
      <c r="O83" s="956"/>
      <c r="P83" s="956"/>
      <c r="Q83" s="956"/>
      <c r="R83" s="957"/>
      <c r="S83" s="958">
        <v>6</v>
      </c>
      <c r="T83" s="982"/>
      <c r="U83" s="982"/>
      <c r="V83" s="942">
        <v>2</v>
      </c>
      <c r="W83" s="961"/>
      <c r="X83" s="953">
        <f t="shared" si="19"/>
        <v>72</v>
      </c>
      <c r="Y83" s="952"/>
      <c r="Z83" s="946">
        <f t="shared" si="20"/>
        <v>36</v>
      </c>
      <c r="AA83" s="944"/>
      <c r="AB83" s="940">
        <v>18</v>
      </c>
      <c r="AC83" s="944"/>
      <c r="AD83" s="940">
        <v>18</v>
      </c>
      <c r="AE83" s="944"/>
      <c r="AF83" s="940"/>
      <c r="AG83" s="1064"/>
      <c r="AH83" s="940">
        <f t="shared" si="21"/>
        <v>36</v>
      </c>
      <c r="AI83" s="941"/>
      <c r="AJ83" s="946"/>
      <c r="AK83" s="944"/>
      <c r="AL83" s="940">
        <v>6</v>
      </c>
      <c r="AM83" s="944"/>
      <c r="AN83" s="940"/>
      <c r="AO83" s="944"/>
      <c r="AP83" s="940"/>
      <c r="AQ83" s="1064"/>
      <c r="AR83" s="946">
        <v>2</v>
      </c>
      <c r="AS83" s="941"/>
      <c r="AU83" s="174"/>
      <c r="AV83" s="174"/>
      <c r="AW83" s="174"/>
    </row>
    <row r="84" spans="5:49" s="25" customFormat="1" ht="24" customHeight="1">
      <c r="E84" s="298">
        <f t="shared" si="18"/>
        <v>3</v>
      </c>
      <c r="F84" s="955" t="s">
        <v>165</v>
      </c>
      <c r="G84" s="956"/>
      <c r="H84" s="956"/>
      <c r="I84" s="956"/>
      <c r="J84" s="956"/>
      <c r="K84" s="956"/>
      <c r="L84" s="956"/>
      <c r="M84" s="956"/>
      <c r="N84" s="956"/>
      <c r="O84" s="956"/>
      <c r="P84" s="956"/>
      <c r="Q84" s="956"/>
      <c r="R84" s="957"/>
      <c r="S84" s="958">
        <v>6</v>
      </c>
      <c r="T84" s="982"/>
      <c r="U84" s="982"/>
      <c r="V84" s="942">
        <v>4.5</v>
      </c>
      <c r="W84" s="961"/>
      <c r="X84" s="962">
        <f t="shared" si="19"/>
        <v>162</v>
      </c>
      <c r="Y84" s="961"/>
      <c r="Z84" s="963">
        <f t="shared" si="20"/>
        <v>72</v>
      </c>
      <c r="AA84" s="964"/>
      <c r="AB84" s="965">
        <v>36</v>
      </c>
      <c r="AC84" s="966"/>
      <c r="AD84" s="965">
        <v>36</v>
      </c>
      <c r="AE84" s="966"/>
      <c r="AF84" s="965"/>
      <c r="AG84" s="1002"/>
      <c r="AH84" s="945">
        <f t="shared" si="21"/>
        <v>90</v>
      </c>
      <c r="AI84" s="937"/>
      <c r="AJ84" s="946"/>
      <c r="AK84" s="944"/>
      <c r="AL84" s="940" t="s">
        <v>302</v>
      </c>
      <c r="AM84" s="944"/>
      <c r="AN84" s="1043" t="s">
        <v>228</v>
      </c>
      <c r="AO84" s="943"/>
      <c r="AP84" s="940"/>
      <c r="AQ84" s="1064"/>
      <c r="AR84" s="946">
        <v>4</v>
      </c>
      <c r="AS84" s="941"/>
      <c r="AU84" s="174"/>
      <c r="AV84" s="174"/>
      <c r="AW84" s="174"/>
    </row>
    <row r="85" spans="1:97" s="236" customFormat="1" ht="32.25" customHeight="1">
      <c r="A85" s="221"/>
      <c r="E85" s="306">
        <f t="shared" si="18"/>
        <v>4</v>
      </c>
      <c r="F85" s="1080" t="s">
        <v>202</v>
      </c>
      <c r="G85" s="1081"/>
      <c r="H85" s="1081"/>
      <c r="I85" s="1081"/>
      <c r="J85" s="1081"/>
      <c r="K85" s="1081"/>
      <c r="L85" s="1081"/>
      <c r="M85" s="1081"/>
      <c r="N85" s="1081"/>
      <c r="O85" s="1081"/>
      <c r="P85" s="1081"/>
      <c r="Q85" s="1081"/>
      <c r="R85" s="1082"/>
      <c r="S85" s="1083">
        <v>6</v>
      </c>
      <c r="T85" s="1084"/>
      <c r="U85" s="1084"/>
      <c r="V85" s="1071">
        <v>5</v>
      </c>
      <c r="W85" s="1072"/>
      <c r="X85" s="1085">
        <f t="shared" si="19"/>
        <v>180</v>
      </c>
      <c r="Y85" s="1072"/>
      <c r="Z85" s="963">
        <f t="shared" si="20"/>
        <v>72</v>
      </c>
      <c r="AA85" s="964"/>
      <c r="AB85" s="965">
        <v>36</v>
      </c>
      <c r="AC85" s="966"/>
      <c r="AD85" s="965">
        <v>36</v>
      </c>
      <c r="AE85" s="966"/>
      <c r="AF85" s="965"/>
      <c r="AG85" s="1002"/>
      <c r="AH85" s="945">
        <f t="shared" si="21"/>
        <v>108</v>
      </c>
      <c r="AI85" s="937"/>
      <c r="AJ85" s="1071">
        <v>6</v>
      </c>
      <c r="AK85" s="1086"/>
      <c r="AL85" s="965"/>
      <c r="AM85" s="966"/>
      <c r="AN85" s="965"/>
      <c r="AO85" s="966"/>
      <c r="AP85" s="965"/>
      <c r="AQ85" s="1002"/>
      <c r="AR85" s="989">
        <v>4</v>
      </c>
      <c r="AS85" s="988"/>
      <c r="AT85" s="221"/>
      <c r="AU85" s="222"/>
      <c r="AV85" s="222"/>
      <c r="AW85" s="222"/>
      <c r="AX85" s="221"/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  <c r="BI85" s="221"/>
      <c r="BJ85" s="221"/>
      <c r="BK85" s="221"/>
      <c r="BL85" s="221"/>
      <c r="BM85" s="221"/>
      <c r="BN85" s="221"/>
      <c r="BO85" s="221"/>
      <c r="BP85" s="221"/>
      <c r="BQ85" s="221"/>
      <c r="BR85" s="221"/>
      <c r="BS85" s="221"/>
      <c r="BT85" s="221"/>
      <c r="BU85" s="221"/>
      <c r="BV85" s="221"/>
      <c r="BW85" s="221"/>
      <c r="BX85" s="221"/>
      <c r="BY85" s="221"/>
      <c r="BZ85" s="221"/>
      <c r="CA85" s="221"/>
      <c r="CB85" s="221"/>
      <c r="CC85" s="221"/>
      <c r="CD85" s="221"/>
      <c r="CE85" s="221"/>
      <c r="CF85" s="221"/>
      <c r="CG85" s="221"/>
      <c r="CH85" s="221"/>
      <c r="CI85" s="221"/>
      <c r="CJ85" s="221"/>
      <c r="CK85" s="221"/>
      <c r="CL85" s="221"/>
      <c r="CM85" s="221"/>
      <c r="CN85" s="221"/>
      <c r="CO85" s="221"/>
      <c r="CP85" s="221"/>
      <c r="CQ85" s="221"/>
      <c r="CR85" s="221"/>
      <c r="CS85" s="221"/>
    </row>
    <row r="86" spans="1:97" s="236" customFormat="1" ht="23.25" customHeight="1">
      <c r="A86" s="221"/>
      <c r="E86" s="306">
        <f t="shared" si="18"/>
        <v>5</v>
      </c>
      <c r="F86" s="1080" t="s">
        <v>172</v>
      </c>
      <c r="G86" s="1081"/>
      <c r="H86" s="1081"/>
      <c r="I86" s="1081"/>
      <c r="J86" s="1081"/>
      <c r="K86" s="1081"/>
      <c r="L86" s="1081"/>
      <c r="M86" s="1081"/>
      <c r="N86" s="1081"/>
      <c r="O86" s="1081"/>
      <c r="P86" s="1081"/>
      <c r="Q86" s="1081"/>
      <c r="R86" s="1082"/>
      <c r="S86" s="1083">
        <v>6</v>
      </c>
      <c r="T86" s="1084"/>
      <c r="U86" s="1084"/>
      <c r="V86" s="1071">
        <v>3.5</v>
      </c>
      <c r="W86" s="1072"/>
      <c r="X86" s="1085">
        <f t="shared" si="19"/>
        <v>126</v>
      </c>
      <c r="Y86" s="1072"/>
      <c r="Z86" s="963">
        <f t="shared" si="20"/>
        <v>54</v>
      </c>
      <c r="AA86" s="964"/>
      <c r="AB86" s="965">
        <v>36</v>
      </c>
      <c r="AC86" s="966"/>
      <c r="AD86" s="965">
        <v>18</v>
      </c>
      <c r="AE86" s="966"/>
      <c r="AF86" s="965"/>
      <c r="AG86" s="1002"/>
      <c r="AH86" s="945">
        <f t="shared" si="21"/>
        <v>72</v>
      </c>
      <c r="AI86" s="937"/>
      <c r="AJ86" s="1071"/>
      <c r="AK86" s="1086"/>
      <c r="AL86" s="1087" t="s">
        <v>302</v>
      </c>
      <c r="AM86" s="1086"/>
      <c r="AN86" s="1087" t="s">
        <v>228</v>
      </c>
      <c r="AO86" s="966"/>
      <c r="AP86" s="965"/>
      <c r="AQ86" s="1002"/>
      <c r="AR86" s="989">
        <v>3</v>
      </c>
      <c r="AS86" s="988"/>
      <c r="AT86" s="221"/>
      <c r="AU86" s="222"/>
      <c r="AV86" s="222"/>
      <c r="AW86" s="222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L86" s="221"/>
      <c r="BM86" s="221"/>
      <c r="BN86" s="221"/>
      <c r="BO86" s="221"/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1"/>
      <c r="CB86" s="221"/>
      <c r="CC86" s="221"/>
      <c r="CD86" s="221"/>
      <c r="CE86" s="221"/>
      <c r="CF86" s="221"/>
      <c r="CG86" s="221"/>
      <c r="CH86" s="221"/>
      <c r="CI86" s="221"/>
      <c r="CJ86" s="221"/>
      <c r="CK86" s="221"/>
      <c r="CL86" s="221"/>
      <c r="CM86" s="221"/>
      <c r="CN86" s="221"/>
      <c r="CO86" s="221"/>
      <c r="CP86" s="221"/>
      <c r="CQ86" s="221"/>
      <c r="CR86" s="221"/>
      <c r="CS86" s="221"/>
    </row>
    <row r="87" spans="1:97" s="25" customFormat="1" ht="25.5" customHeight="1">
      <c r="A87" s="221"/>
      <c r="E87" s="306">
        <f t="shared" si="18"/>
        <v>6</v>
      </c>
      <c r="F87" s="1080" t="s">
        <v>176</v>
      </c>
      <c r="G87" s="1081"/>
      <c r="H87" s="1081"/>
      <c r="I87" s="1081"/>
      <c r="J87" s="1081"/>
      <c r="K87" s="1081"/>
      <c r="L87" s="1081"/>
      <c r="M87" s="1081"/>
      <c r="N87" s="1081"/>
      <c r="O87" s="1081"/>
      <c r="P87" s="1081"/>
      <c r="Q87" s="1081"/>
      <c r="R87" s="1082"/>
      <c r="S87" s="1083">
        <v>6</v>
      </c>
      <c r="T87" s="1088"/>
      <c r="U87" s="1088"/>
      <c r="V87" s="1071">
        <v>3</v>
      </c>
      <c r="W87" s="1089"/>
      <c r="X87" s="1085">
        <f t="shared" si="19"/>
        <v>108</v>
      </c>
      <c r="Y87" s="1072"/>
      <c r="Z87" s="963">
        <f t="shared" si="20"/>
        <v>54</v>
      </c>
      <c r="AA87" s="964"/>
      <c r="AB87" s="965">
        <v>36</v>
      </c>
      <c r="AC87" s="1074"/>
      <c r="AD87" s="965"/>
      <c r="AE87" s="1074"/>
      <c r="AF87" s="965">
        <v>18</v>
      </c>
      <c r="AG87" s="1074"/>
      <c r="AH87" s="945">
        <f t="shared" si="21"/>
        <v>54</v>
      </c>
      <c r="AI87" s="937"/>
      <c r="AJ87" s="989"/>
      <c r="AK87" s="1090"/>
      <c r="AL87" s="965">
        <v>6</v>
      </c>
      <c r="AM87" s="1074"/>
      <c r="AN87" s="965"/>
      <c r="AO87" s="966"/>
      <c r="AP87" s="965">
        <v>6</v>
      </c>
      <c r="AQ87" s="1002"/>
      <c r="AR87" s="989">
        <v>3</v>
      </c>
      <c r="AS87" s="988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21"/>
      <c r="BI87" s="222"/>
      <c r="BJ87" s="222"/>
      <c r="BK87" s="222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  <c r="CM87" s="221"/>
      <c r="CN87" s="221"/>
      <c r="CO87" s="221"/>
      <c r="CP87" s="221"/>
      <c r="CQ87" s="221"/>
      <c r="CR87" s="221"/>
      <c r="CS87" s="221"/>
    </row>
    <row r="88" spans="1:97" s="25" customFormat="1" ht="25.5" customHeight="1">
      <c r="A88" s="221"/>
      <c r="E88" s="306">
        <f t="shared" si="18"/>
        <v>7</v>
      </c>
      <c r="F88" s="1080" t="s">
        <v>156</v>
      </c>
      <c r="G88" s="1081"/>
      <c r="H88" s="1081"/>
      <c r="I88" s="1081"/>
      <c r="J88" s="1081"/>
      <c r="K88" s="1081"/>
      <c r="L88" s="1081"/>
      <c r="M88" s="1081"/>
      <c r="N88" s="1081"/>
      <c r="O88" s="1081"/>
      <c r="P88" s="1081"/>
      <c r="Q88" s="1081"/>
      <c r="R88" s="1082"/>
      <c r="S88" s="1083">
        <v>6</v>
      </c>
      <c r="T88" s="1084"/>
      <c r="U88" s="1084"/>
      <c r="V88" s="1071">
        <v>4.5</v>
      </c>
      <c r="W88" s="1072"/>
      <c r="X88" s="1085">
        <f t="shared" si="19"/>
        <v>162</v>
      </c>
      <c r="Y88" s="1072"/>
      <c r="Z88" s="1000">
        <f t="shared" si="20"/>
        <v>72</v>
      </c>
      <c r="AA88" s="1001"/>
      <c r="AB88" s="965">
        <v>36</v>
      </c>
      <c r="AC88" s="966"/>
      <c r="AD88" s="965"/>
      <c r="AE88" s="966"/>
      <c r="AF88" s="965">
        <v>36</v>
      </c>
      <c r="AG88" s="1002"/>
      <c r="AH88" s="1003">
        <f t="shared" si="21"/>
        <v>90</v>
      </c>
      <c r="AI88" s="1004"/>
      <c r="AJ88" s="989"/>
      <c r="AK88" s="966"/>
      <c r="AL88" s="1087">
        <v>6</v>
      </c>
      <c r="AM88" s="1086"/>
      <c r="AN88" s="1087" t="s">
        <v>228</v>
      </c>
      <c r="AO88" s="1086"/>
      <c r="AP88" s="965"/>
      <c r="AQ88" s="1002"/>
      <c r="AR88" s="989">
        <v>4</v>
      </c>
      <c r="AS88" s="988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21"/>
      <c r="BI88" s="222"/>
      <c r="BJ88" s="222"/>
      <c r="BK88" s="222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  <c r="CC88" s="221"/>
      <c r="CD88" s="221"/>
      <c r="CE88" s="221"/>
      <c r="CF88" s="221"/>
      <c r="CG88" s="221"/>
      <c r="CH88" s="221"/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</row>
    <row r="89" spans="1:97" s="25" customFormat="1" ht="25.5" customHeight="1">
      <c r="A89" s="221"/>
      <c r="E89" s="306">
        <f t="shared" si="18"/>
        <v>8</v>
      </c>
      <c r="F89" s="1080" t="s">
        <v>181</v>
      </c>
      <c r="G89" s="1081"/>
      <c r="H89" s="1081"/>
      <c r="I89" s="1081"/>
      <c r="J89" s="1081"/>
      <c r="K89" s="1081"/>
      <c r="L89" s="1081"/>
      <c r="M89" s="1081"/>
      <c r="N89" s="1081"/>
      <c r="O89" s="1081"/>
      <c r="P89" s="1081"/>
      <c r="Q89" s="1081"/>
      <c r="R89" s="1082"/>
      <c r="S89" s="1083">
        <v>6</v>
      </c>
      <c r="T89" s="1084"/>
      <c r="U89" s="1084"/>
      <c r="V89" s="1071">
        <v>4</v>
      </c>
      <c r="W89" s="1072"/>
      <c r="X89" s="1085">
        <f t="shared" si="19"/>
        <v>144</v>
      </c>
      <c r="Y89" s="1072"/>
      <c r="Z89" s="989">
        <f t="shared" si="20"/>
        <v>54</v>
      </c>
      <c r="AA89" s="966"/>
      <c r="AB89" s="965">
        <v>36</v>
      </c>
      <c r="AC89" s="966"/>
      <c r="AD89" s="965">
        <v>18</v>
      </c>
      <c r="AE89" s="966"/>
      <c r="AF89" s="965"/>
      <c r="AG89" s="1002"/>
      <c r="AH89" s="965">
        <f t="shared" si="21"/>
        <v>90</v>
      </c>
      <c r="AI89" s="988"/>
      <c r="AJ89" s="1071">
        <v>6</v>
      </c>
      <c r="AK89" s="1086"/>
      <c r="AL89" s="965">
        <v>5</v>
      </c>
      <c r="AM89" s="966"/>
      <c r="AN89" s="965"/>
      <c r="AO89" s="966"/>
      <c r="AP89" s="965"/>
      <c r="AQ89" s="1002"/>
      <c r="AR89" s="989">
        <v>3</v>
      </c>
      <c r="AS89" s="988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21"/>
      <c r="BI89" s="222"/>
      <c r="BJ89" s="222"/>
      <c r="BK89" s="222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</row>
    <row r="90" spans="1:97" s="236" customFormat="1" ht="27" customHeight="1" thickBot="1">
      <c r="A90" s="221"/>
      <c r="E90" s="307">
        <f t="shared" si="18"/>
        <v>9</v>
      </c>
      <c r="F90" s="1091" t="s">
        <v>185</v>
      </c>
      <c r="G90" s="1092"/>
      <c r="H90" s="1092"/>
      <c r="I90" s="1092"/>
      <c r="J90" s="1092"/>
      <c r="K90" s="1092"/>
      <c r="L90" s="1092"/>
      <c r="M90" s="1092"/>
      <c r="N90" s="1092"/>
      <c r="O90" s="1092"/>
      <c r="P90" s="1092"/>
      <c r="Q90" s="1092"/>
      <c r="R90" s="1093"/>
      <c r="S90" s="1094">
        <v>6</v>
      </c>
      <c r="T90" s="1095"/>
      <c r="U90" s="1095"/>
      <c r="V90" s="1096">
        <v>3</v>
      </c>
      <c r="W90" s="1097"/>
      <c r="X90" s="1098">
        <f t="shared" si="19"/>
        <v>108</v>
      </c>
      <c r="Y90" s="1097"/>
      <c r="Z90" s="1099">
        <f t="shared" si="20"/>
        <v>36</v>
      </c>
      <c r="AA90" s="1100"/>
      <c r="AB90" s="1101">
        <v>36</v>
      </c>
      <c r="AC90" s="1100"/>
      <c r="AD90" s="1101"/>
      <c r="AE90" s="1100"/>
      <c r="AF90" s="1101"/>
      <c r="AG90" s="1102"/>
      <c r="AH90" s="1101">
        <f t="shared" si="21"/>
        <v>72</v>
      </c>
      <c r="AI90" s="1103"/>
      <c r="AJ90" s="1096">
        <v>6</v>
      </c>
      <c r="AK90" s="1104"/>
      <c r="AL90" s="1101"/>
      <c r="AM90" s="1100"/>
      <c r="AN90" s="1101"/>
      <c r="AO90" s="1100"/>
      <c r="AP90" s="1101"/>
      <c r="AQ90" s="1102"/>
      <c r="AR90" s="1099">
        <v>2</v>
      </c>
      <c r="AS90" s="1103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21"/>
      <c r="BI90" s="222"/>
      <c r="BJ90" s="222"/>
      <c r="BK90" s="222"/>
      <c r="BL90" s="221"/>
      <c r="BM90" s="221"/>
      <c r="BN90" s="221"/>
      <c r="BO90" s="221"/>
      <c r="BP90" s="221"/>
      <c r="BQ90" s="221"/>
      <c r="BR90" s="221"/>
      <c r="BS90" s="221"/>
      <c r="BT90" s="221"/>
      <c r="BU90" s="221"/>
      <c r="BV90" s="221"/>
      <c r="BW90" s="221"/>
      <c r="BX90" s="221"/>
      <c r="BY90" s="221"/>
      <c r="BZ90" s="221"/>
      <c r="CA90" s="221"/>
      <c r="CB90" s="221"/>
      <c r="CC90" s="221"/>
      <c r="CD90" s="221"/>
      <c r="CE90" s="221"/>
      <c r="CF90" s="221"/>
      <c r="CG90" s="221"/>
      <c r="CH90" s="221"/>
      <c r="CI90" s="221"/>
      <c r="CJ90" s="221"/>
      <c r="CK90" s="221"/>
      <c r="CL90" s="221"/>
      <c r="CM90" s="221"/>
      <c r="CN90" s="221"/>
      <c r="CO90" s="221"/>
      <c r="CP90" s="221"/>
      <c r="CQ90" s="221"/>
      <c r="CR90" s="221"/>
      <c r="CS90" s="221"/>
    </row>
    <row r="91" spans="1:97" ht="24.75" thickBot="1" thickTop="1">
      <c r="A91" s="241"/>
      <c r="E91" s="241"/>
      <c r="F91" s="279" t="s">
        <v>200</v>
      </c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41"/>
      <c r="AK91" s="241"/>
      <c r="AL91" s="241"/>
      <c r="AM91" s="241"/>
      <c r="AN91" s="241"/>
      <c r="AO91" s="241"/>
      <c r="AP91" s="241"/>
      <c r="AQ91" s="241"/>
      <c r="AR91" s="281"/>
      <c r="AS91" s="282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1"/>
      <c r="CL91" s="241"/>
      <c r="CM91" s="241"/>
      <c r="CN91" s="241"/>
      <c r="CO91" s="241"/>
      <c r="CP91" s="241"/>
      <c r="CQ91" s="241"/>
      <c r="CR91" s="241"/>
      <c r="CS91" s="241"/>
    </row>
    <row r="92" spans="1:76" s="236" customFormat="1" ht="29.25" customHeight="1" thickBot="1" thickTop="1">
      <c r="A92" s="221"/>
      <c r="E92" s="308">
        <v>9</v>
      </c>
      <c r="F92" s="1105" t="s">
        <v>393</v>
      </c>
      <c r="G92" s="1106"/>
      <c r="H92" s="1106"/>
      <c r="I92" s="1106"/>
      <c r="J92" s="1106"/>
      <c r="K92" s="1106"/>
      <c r="L92" s="1106"/>
      <c r="M92" s="1106"/>
      <c r="N92" s="1106"/>
      <c r="O92" s="1106"/>
      <c r="P92" s="1106"/>
      <c r="Q92" s="1106"/>
      <c r="R92" s="1107"/>
      <c r="S92" s="1108">
        <v>6</v>
      </c>
      <c r="T92" s="1109"/>
      <c r="U92" s="1110"/>
      <c r="V92" s="1111">
        <v>3</v>
      </c>
      <c r="W92" s="1112"/>
      <c r="X92" s="1113">
        <f>V92*36</f>
        <v>108</v>
      </c>
      <c r="Y92" s="1114"/>
      <c r="Z92" s="1115">
        <f>AB92+AD92+AF92</f>
        <v>36</v>
      </c>
      <c r="AA92" s="1116"/>
      <c r="AB92" s="1117">
        <v>36</v>
      </c>
      <c r="AC92" s="1116"/>
      <c r="AD92" s="1117"/>
      <c r="AE92" s="1116"/>
      <c r="AF92" s="1117"/>
      <c r="AG92" s="1118"/>
      <c r="AH92" s="1117">
        <f>X92-Z92</f>
        <v>72</v>
      </c>
      <c r="AI92" s="1119"/>
      <c r="AJ92" s="1111">
        <v>6</v>
      </c>
      <c r="AK92" s="1112"/>
      <c r="AL92" s="1117"/>
      <c r="AM92" s="1116"/>
      <c r="AN92" s="1117"/>
      <c r="AO92" s="1116"/>
      <c r="AP92" s="1117"/>
      <c r="AQ92" s="1118"/>
      <c r="AR92" s="1115">
        <v>2</v>
      </c>
      <c r="AS92" s="1119"/>
      <c r="AT92" s="221"/>
      <c r="AU92" s="222"/>
      <c r="AV92" s="222"/>
      <c r="AW92" s="222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  <c r="BO92" s="221"/>
      <c r="BP92" s="221"/>
      <c r="BQ92" s="221"/>
      <c r="BR92" s="221"/>
      <c r="BS92" s="221"/>
      <c r="BT92" s="221"/>
      <c r="BU92" s="221"/>
      <c r="BV92" s="221"/>
      <c r="BW92" s="221"/>
      <c r="BX92" s="221"/>
    </row>
    <row r="93" spans="5:76" s="185" customFormat="1" ht="27" customHeight="1" thickBot="1" thickTop="1">
      <c r="E93" s="228"/>
      <c r="F93" s="520" t="s">
        <v>75</v>
      </c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2"/>
      <c r="V93" s="1029">
        <f>SUM(V82:V90)</f>
        <v>31.5</v>
      </c>
      <c r="W93" s="1030"/>
      <c r="X93" s="523">
        <f>SUM(X82:X90)</f>
        <v>1134</v>
      </c>
      <c r="Y93" s="524"/>
      <c r="Z93" s="523">
        <f>SUM(Z82:Z90)</f>
        <v>486</v>
      </c>
      <c r="AA93" s="524"/>
      <c r="AB93" s="523">
        <f>SUM(AB82:AB90)</f>
        <v>270</v>
      </c>
      <c r="AC93" s="524"/>
      <c r="AD93" s="523">
        <f>SUM(AD82:AD90)</f>
        <v>162</v>
      </c>
      <c r="AE93" s="524"/>
      <c r="AF93" s="523">
        <f>SUM(AF82:AF90)</f>
        <v>54</v>
      </c>
      <c r="AG93" s="524"/>
      <c r="AH93" s="523">
        <f>SUM(AH82:AH90)</f>
        <v>648</v>
      </c>
      <c r="AI93" s="524"/>
      <c r="AJ93" s="1055">
        <v>3</v>
      </c>
      <c r="AK93" s="1056"/>
      <c r="AL93" s="1057" t="s">
        <v>315</v>
      </c>
      <c r="AM93" s="1056"/>
      <c r="AN93" s="544"/>
      <c r="AO93" s="543"/>
      <c r="AP93" s="544">
        <v>1</v>
      </c>
      <c r="AQ93" s="597"/>
      <c r="AR93" s="1033">
        <f>SUM(AR82:AR90)</f>
        <v>27</v>
      </c>
      <c r="AS93" s="1034"/>
      <c r="AU93" s="290"/>
      <c r="AV93" s="290"/>
      <c r="AW93" s="290"/>
      <c r="AX93" s="291"/>
      <c r="AY93" s="291"/>
      <c r="AZ93" s="291"/>
      <c r="BA93" s="291"/>
      <c r="BB93" s="291"/>
      <c r="BC93" s="291"/>
      <c r="BD93" s="291"/>
      <c r="BE93" s="291"/>
      <c r="BF93" s="291"/>
      <c r="BG93" s="291"/>
      <c r="BH93" s="291"/>
      <c r="BI93" s="291"/>
      <c r="BJ93" s="291"/>
      <c r="BK93" s="291"/>
      <c r="BL93" s="291"/>
      <c r="BM93" s="291"/>
      <c r="BN93" s="291"/>
      <c r="BO93" s="291"/>
      <c r="BP93" s="291"/>
      <c r="BQ93" s="291"/>
      <c r="BR93" s="291"/>
      <c r="BS93" s="291"/>
      <c r="BT93" s="291"/>
      <c r="BU93" s="291"/>
      <c r="BV93" s="291"/>
      <c r="BW93" s="291"/>
      <c r="BX93" s="291"/>
    </row>
    <row r="94" spans="22:23" ht="18.75" customHeight="1" hidden="1">
      <c r="V94" s="595"/>
      <c r="W94" s="595"/>
    </row>
    <row r="95" spans="22:23" ht="21.75" thickBot="1" thickTop="1">
      <c r="V95" s="596"/>
      <c r="W95" s="596"/>
    </row>
    <row r="96" spans="5:45" ht="30.75" customHeight="1" thickBot="1">
      <c r="E96" s="309">
        <v>10</v>
      </c>
      <c r="F96" s="310" t="s">
        <v>159</v>
      </c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2"/>
      <c r="T96" s="311"/>
      <c r="U96" s="311"/>
      <c r="V96" s="1120">
        <v>4.5</v>
      </c>
      <c r="W96" s="1121"/>
      <c r="X96" s="1122">
        <f>V96*36</f>
        <v>162</v>
      </c>
      <c r="Y96" s="1123"/>
      <c r="Z96" s="1124">
        <f>AB96+AD96+AF96</f>
        <v>0</v>
      </c>
      <c r="AA96" s="1125"/>
      <c r="AB96" s="1126"/>
      <c r="AC96" s="1125"/>
      <c r="AD96" s="1126"/>
      <c r="AE96" s="1125"/>
      <c r="AF96" s="1126"/>
      <c r="AG96" s="1127"/>
      <c r="AH96" s="1126">
        <f>X96-Z96</f>
        <v>162</v>
      </c>
      <c r="AI96" s="1128"/>
      <c r="AJ96" s="311"/>
      <c r="AK96" s="311"/>
      <c r="AL96" s="1129">
        <v>6</v>
      </c>
      <c r="AM96" s="1130"/>
      <c r="AN96" s="283"/>
      <c r="AO96" s="283"/>
      <c r="AP96" s="283"/>
      <c r="AQ96" s="283"/>
      <c r="AR96" s="1131"/>
      <c r="AS96" s="1132"/>
    </row>
    <row r="97" spans="22:23" ht="20.25">
      <c r="V97" s="275"/>
      <c r="W97" s="275"/>
    </row>
    <row r="98" spans="19:23" ht="20.25">
      <c r="S98" s="276" t="s">
        <v>328</v>
      </c>
      <c r="V98" s="292" t="s">
        <v>327</v>
      </c>
      <c r="W98" s="292"/>
    </row>
    <row r="99" spans="5:23" ht="20.25">
      <c r="E99" s="992" t="s">
        <v>201</v>
      </c>
      <c r="F99" s="1035"/>
      <c r="G99" s="1035"/>
      <c r="H99" s="1035"/>
      <c r="I99" s="1035"/>
      <c r="V99" s="275"/>
      <c r="W99" s="275"/>
    </row>
    <row r="100" spans="5:9" ht="25.5" customHeight="1">
      <c r="E100" s="1035"/>
      <c r="F100" s="1035"/>
      <c r="G100" s="1035"/>
      <c r="H100" s="1035"/>
      <c r="I100" s="1035"/>
    </row>
    <row r="101" spans="5:9" ht="25.5" customHeight="1">
      <c r="E101" s="1035"/>
      <c r="F101" s="1035"/>
      <c r="G101" s="1035"/>
      <c r="H101" s="1035"/>
      <c r="I101" s="1035"/>
    </row>
    <row r="102" ht="13.5" thickBot="1"/>
    <row r="103" spans="1:64" s="235" customFormat="1" ht="31.5" customHeight="1" thickTop="1">
      <c r="A103" s="25"/>
      <c r="E103" s="297">
        <f>SUM(E102+1)</f>
        <v>1</v>
      </c>
      <c r="F103" s="976" t="s">
        <v>133</v>
      </c>
      <c r="G103" s="1036"/>
      <c r="H103" s="1036"/>
      <c r="I103" s="1036"/>
      <c r="J103" s="1036"/>
      <c r="K103" s="1036"/>
      <c r="L103" s="1036"/>
      <c r="M103" s="1036"/>
      <c r="N103" s="1036"/>
      <c r="O103" s="1036"/>
      <c r="P103" s="1036"/>
      <c r="Q103" s="1036"/>
      <c r="R103" s="1037"/>
      <c r="S103" s="973">
        <v>7</v>
      </c>
      <c r="T103" s="974"/>
      <c r="U103" s="975"/>
      <c r="V103" s="986">
        <v>2</v>
      </c>
      <c r="W103" s="987"/>
      <c r="X103" s="1038">
        <f>V103*36</f>
        <v>72</v>
      </c>
      <c r="Y103" s="987"/>
      <c r="Z103" s="993">
        <f>AB103+AD103+AF103</f>
        <v>36</v>
      </c>
      <c r="AA103" s="994"/>
      <c r="AB103" s="995"/>
      <c r="AC103" s="994"/>
      <c r="AD103" s="995">
        <v>36</v>
      </c>
      <c r="AE103" s="994"/>
      <c r="AF103" s="995"/>
      <c r="AG103" s="1059"/>
      <c r="AH103" s="995">
        <f>X103-Z103</f>
        <v>36</v>
      </c>
      <c r="AI103" s="996"/>
      <c r="AJ103" s="993"/>
      <c r="AK103" s="994"/>
      <c r="AL103" s="995" t="s">
        <v>135</v>
      </c>
      <c r="AM103" s="994"/>
      <c r="AN103" s="995"/>
      <c r="AO103" s="994"/>
      <c r="AP103" s="995"/>
      <c r="AQ103" s="996"/>
      <c r="AR103" s="993">
        <v>2</v>
      </c>
      <c r="AS103" s="996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</row>
    <row r="104" spans="5:45" s="221" customFormat="1" ht="25.5" customHeight="1">
      <c r="E104" s="306">
        <f aca="true" t="shared" si="22" ref="E104:E112">SUM(E103+1)</f>
        <v>2</v>
      </c>
      <c r="F104" s="1080" t="s">
        <v>169</v>
      </c>
      <c r="G104" s="1081"/>
      <c r="H104" s="1081"/>
      <c r="I104" s="1081"/>
      <c r="J104" s="1081"/>
      <c r="K104" s="1081"/>
      <c r="L104" s="1081"/>
      <c r="M104" s="1081"/>
      <c r="N104" s="1081"/>
      <c r="O104" s="1081"/>
      <c r="P104" s="1081"/>
      <c r="Q104" s="1081"/>
      <c r="R104" s="1082"/>
      <c r="S104" s="1083">
        <v>7</v>
      </c>
      <c r="T104" s="1084"/>
      <c r="U104" s="1133"/>
      <c r="V104" s="1071">
        <v>5</v>
      </c>
      <c r="W104" s="1072"/>
      <c r="X104" s="1085">
        <f>V104*36</f>
        <v>180</v>
      </c>
      <c r="Y104" s="1072"/>
      <c r="Z104" s="963">
        <f>AB104+AD104+AF104</f>
        <v>72</v>
      </c>
      <c r="AA104" s="964"/>
      <c r="AB104" s="965">
        <v>36</v>
      </c>
      <c r="AC104" s="966"/>
      <c r="AD104" s="965">
        <v>36</v>
      </c>
      <c r="AE104" s="966"/>
      <c r="AF104" s="965"/>
      <c r="AG104" s="1002"/>
      <c r="AH104" s="945">
        <f>X104-Z104</f>
        <v>108</v>
      </c>
      <c r="AI104" s="937"/>
      <c r="AJ104" s="1071">
        <v>7</v>
      </c>
      <c r="AK104" s="1086"/>
      <c r="AL104" s="965"/>
      <c r="AM104" s="966"/>
      <c r="AN104" s="965"/>
      <c r="AO104" s="966"/>
      <c r="AP104" s="965"/>
      <c r="AQ104" s="988"/>
      <c r="AR104" s="989">
        <v>4</v>
      </c>
      <c r="AS104" s="988"/>
    </row>
    <row r="105" spans="5:45" s="25" customFormat="1" ht="21.75" customHeight="1">
      <c r="E105" s="306">
        <f t="shared" si="22"/>
        <v>3</v>
      </c>
      <c r="F105" s="955" t="s">
        <v>174</v>
      </c>
      <c r="G105" s="956"/>
      <c r="H105" s="956"/>
      <c r="I105" s="956"/>
      <c r="J105" s="956"/>
      <c r="K105" s="956"/>
      <c r="L105" s="956"/>
      <c r="M105" s="956"/>
      <c r="N105" s="956"/>
      <c r="O105" s="956"/>
      <c r="P105" s="956"/>
      <c r="Q105" s="956"/>
      <c r="R105" s="957"/>
      <c r="S105" s="958">
        <v>7</v>
      </c>
      <c r="T105" s="959"/>
      <c r="U105" s="960"/>
      <c r="V105" s="942">
        <v>4</v>
      </c>
      <c r="W105" s="1073"/>
      <c r="X105" s="962">
        <f>V105*36</f>
        <v>144</v>
      </c>
      <c r="Y105" s="961"/>
      <c r="Z105" s="963">
        <f>AB105+AD105+AF105</f>
        <v>54</v>
      </c>
      <c r="AA105" s="964"/>
      <c r="AB105" s="940">
        <v>36</v>
      </c>
      <c r="AC105" s="1076"/>
      <c r="AD105" s="940">
        <v>18</v>
      </c>
      <c r="AE105" s="1076"/>
      <c r="AF105" s="940"/>
      <c r="AG105" s="1076"/>
      <c r="AH105" s="945">
        <f>X105-Z105</f>
        <v>90</v>
      </c>
      <c r="AI105" s="937"/>
      <c r="AJ105" s="942">
        <v>7</v>
      </c>
      <c r="AK105" s="1134"/>
      <c r="AL105" s="940">
        <v>8</v>
      </c>
      <c r="AM105" s="1076"/>
      <c r="AN105" s="940"/>
      <c r="AO105" s="944"/>
      <c r="AP105" s="940"/>
      <c r="AQ105" s="941"/>
      <c r="AR105" s="946">
        <v>3</v>
      </c>
      <c r="AS105" s="941"/>
    </row>
    <row r="106" spans="5:45" s="25" customFormat="1" ht="27" customHeight="1">
      <c r="E106" s="306">
        <f t="shared" si="22"/>
        <v>4</v>
      </c>
      <c r="F106" s="955" t="s">
        <v>177</v>
      </c>
      <c r="G106" s="956"/>
      <c r="H106" s="956"/>
      <c r="I106" s="956"/>
      <c r="J106" s="956"/>
      <c r="K106" s="956"/>
      <c r="L106" s="956"/>
      <c r="M106" s="956"/>
      <c r="N106" s="956"/>
      <c r="O106" s="956"/>
      <c r="P106" s="956"/>
      <c r="Q106" s="956"/>
      <c r="R106" s="957"/>
      <c r="S106" s="958">
        <v>7</v>
      </c>
      <c r="T106" s="982"/>
      <c r="U106" s="983"/>
      <c r="V106" s="942">
        <v>3</v>
      </c>
      <c r="W106" s="1073"/>
      <c r="X106" s="962">
        <f aca="true" t="shared" si="23" ref="X106:X112">V106*36</f>
        <v>108</v>
      </c>
      <c r="Y106" s="961"/>
      <c r="Z106" s="963">
        <f aca="true" t="shared" si="24" ref="Z106:Z112">AB106+AD106+AF106</f>
        <v>54</v>
      </c>
      <c r="AA106" s="964"/>
      <c r="AB106" s="940">
        <v>36</v>
      </c>
      <c r="AC106" s="944"/>
      <c r="AD106" s="940"/>
      <c r="AE106" s="944"/>
      <c r="AF106" s="940">
        <v>18</v>
      </c>
      <c r="AG106" s="1064"/>
      <c r="AH106" s="945">
        <f aca="true" t="shared" si="25" ref="AH106:AH112">X106-Z106</f>
        <v>54</v>
      </c>
      <c r="AI106" s="937"/>
      <c r="AJ106" s="946"/>
      <c r="AK106" s="944"/>
      <c r="AL106" s="940">
        <v>7</v>
      </c>
      <c r="AM106" s="944"/>
      <c r="AN106" s="940"/>
      <c r="AO106" s="944"/>
      <c r="AP106" s="940"/>
      <c r="AQ106" s="941"/>
      <c r="AR106" s="946">
        <v>3</v>
      </c>
      <c r="AS106" s="941"/>
    </row>
    <row r="107" spans="5:46" s="25" customFormat="1" ht="23.25" customHeight="1">
      <c r="E107" s="306">
        <f t="shared" si="22"/>
        <v>5</v>
      </c>
      <c r="F107" s="955" t="s">
        <v>182</v>
      </c>
      <c r="G107" s="956"/>
      <c r="H107" s="956"/>
      <c r="I107" s="956"/>
      <c r="J107" s="956"/>
      <c r="K107" s="956"/>
      <c r="L107" s="956"/>
      <c r="M107" s="956"/>
      <c r="N107" s="956"/>
      <c r="O107" s="956"/>
      <c r="P107" s="956"/>
      <c r="Q107" s="956"/>
      <c r="R107" s="957"/>
      <c r="S107" s="958">
        <v>7</v>
      </c>
      <c r="T107" s="982"/>
      <c r="U107" s="983"/>
      <c r="V107" s="942">
        <v>3</v>
      </c>
      <c r="W107" s="961"/>
      <c r="X107" s="962">
        <f t="shared" si="23"/>
        <v>108</v>
      </c>
      <c r="Y107" s="961"/>
      <c r="Z107" s="989">
        <f t="shared" si="24"/>
        <v>54</v>
      </c>
      <c r="AA107" s="966"/>
      <c r="AB107" s="940">
        <v>36</v>
      </c>
      <c r="AC107" s="944"/>
      <c r="AD107" s="940">
        <v>18</v>
      </c>
      <c r="AE107" s="944"/>
      <c r="AF107" s="940"/>
      <c r="AG107" s="1064"/>
      <c r="AH107" s="965">
        <f t="shared" si="25"/>
        <v>54</v>
      </c>
      <c r="AI107" s="988"/>
      <c r="AJ107" s="946"/>
      <c r="AK107" s="944"/>
      <c r="AL107" s="940" t="s">
        <v>316</v>
      </c>
      <c r="AM107" s="944"/>
      <c r="AN107" s="940"/>
      <c r="AO107" s="944"/>
      <c r="AP107" s="940"/>
      <c r="AQ107" s="941"/>
      <c r="AR107" s="946">
        <v>3</v>
      </c>
      <c r="AS107" s="941"/>
      <c r="AT107" s="174"/>
    </row>
    <row r="108" spans="5:46" s="25" customFormat="1" ht="19.5" customHeight="1">
      <c r="E108" s="306">
        <f t="shared" si="22"/>
        <v>6</v>
      </c>
      <c r="F108" s="955" t="s">
        <v>192</v>
      </c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1"/>
      <c r="S108" s="958">
        <v>7</v>
      </c>
      <c r="T108" s="982"/>
      <c r="U108" s="983"/>
      <c r="V108" s="942">
        <v>3</v>
      </c>
      <c r="W108" s="961"/>
      <c r="X108" s="962">
        <f t="shared" si="23"/>
        <v>108</v>
      </c>
      <c r="Y108" s="961"/>
      <c r="Z108" s="989">
        <f t="shared" si="24"/>
        <v>54</v>
      </c>
      <c r="AA108" s="966"/>
      <c r="AB108" s="940">
        <v>36</v>
      </c>
      <c r="AC108" s="944"/>
      <c r="AD108" s="940">
        <v>18</v>
      </c>
      <c r="AE108" s="944"/>
      <c r="AF108" s="940"/>
      <c r="AG108" s="944"/>
      <c r="AH108" s="965">
        <f t="shared" si="25"/>
        <v>54</v>
      </c>
      <c r="AI108" s="988"/>
      <c r="AJ108" s="946"/>
      <c r="AK108" s="944"/>
      <c r="AL108" s="940">
        <v>7</v>
      </c>
      <c r="AM108" s="944"/>
      <c r="AN108" s="940"/>
      <c r="AO108" s="944"/>
      <c r="AP108" s="940"/>
      <c r="AQ108" s="941"/>
      <c r="AR108" s="946">
        <v>3</v>
      </c>
      <c r="AS108" s="941"/>
      <c r="AT108" s="174"/>
    </row>
    <row r="109" spans="5:46" s="25" customFormat="1" ht="26.25" customHeight="1">
      <c r="E109" s="306">
        <f t="shared" si="22"/>
        <v>7</v>
      </c>
      <c r="F109" s="955" t="s">
        <v>193</v>
      </c>
      <c r="G109" s="956"/>
      <c r="H109" s="956"/>
      <c r="I109" s="956"/>
      <c r="J109" s="956"/>
      <c r="K109" s="956"/>
      <c r="L109" s="956"/>
      <c r="M109" s="956"/>
      <c r="N109" s="956"/>
      <c r="O109" s="956"/>
      <c r="P109" s="956"/>
      <c r="Q109" s="956"/>
      <c r="R109" s="957"/>
      <c r="S109" s="958">
        <v>7</v>
      </c>
      <c r="T109" s="982"/>
      <c r="U109" s="983"/>
      <c r="V109" s="942">
        <v>1</v>
      </c>
      <c r="W109" s="961"/>
      <c r="X109" s="962">
        <f t="shared" si="23"/>
        <v>36</v>
      </c>
      <c r="Y109" s="961"/>
      <c r="Z109" s="989">
        <f t="shared" si="24"/>
        <v>18</v>
      </c>
      <c r="AA109" s="966"/>
      <c r="AB109" s="940"/>
      <c r="AC109" s="944"/>
      <c r="AD109" s="940"/>
      <c r="AE109" s="944"/>
      <c r="AF109" s="940">
        <v>18</v>
      </c>
      <c r="AG109" s="1064"/>
      <c r="AH109" s="965">
        <f t="shared" si="25"/>
        <v>18</v>
      </c>
      <c r="AI109" s="988"/>
      <c r="AJ109" s="946"/>
      <c r="AK109" s="944"/>
      <c r="AL109" s="940">
        <v>7</v>
      </c>
      <c r="AM109" s="944"/>
      <c r="AN109" s="940"/>
      <c r="AO109" s="944"/>
      <c r="AP109" s="940"/>
      <c r="AQ109" s="941"/>
      <c r="AR109" s="946">
        <v>1</v>
      </c>
      <c r="AS109" s="941"/>
      <c r="AT109" s="174"/>
    </row>
    <row r="110" spans="5:46" s="231" customFormat="1" ht="25.5" customHeight="1">
      <c r="E110" s="306">
        <f t="shared" si="22"/>
        <v>8</v>
      </c>
      <c r="F110" s="1135" t="s">
        <v>184</v>
      </c>
      <c r="G110" s="1136"/>
      <c r="H110" s="1136"/>
      <c r="I110" s="1136"/>
      <c r="J110" s="1136"/>
      <c r="K110" s="1136"/>
      <c r="L110" s="1136"/>
      <c r="M110" s="1136"/>
      <c r="N110" s="1136"/>
      <c r="O110" s="1136"/>
      <c r="P110" s="1136"/>
      <c r="Q110" s="1136"/>
      <c r="R110" s="1137"/>
      <c r="S110" s="1138">
        <v>7</v>
      </c>
      <c r="T110" s="1139"/>
      <c r="U110" s="1140"/>
      <c r="V110" s="1141">
        <v>4</v>
      </c>
      <c r="W110" s="1142"/>
      <c r="X110" s="1143">
        <f t="shared" si="23"/>
        <v>144</v>
      </c>
      <c r="Y110" s="1142"/>
      <c r="Z110" s="1144">
        <f t="shared" si="24"/>
        <v>72</v>
      </c>
      <c r="AA110" s="1145"/>
      <c r="AB110" s="1146">
        <v>36</v>
      </c>
      <c r="AC110" s="1145"/>
      <c r="AD110" s="1146"/>
      <c r="AE110" s="1145"/>
      <c r="AF110" s="1146">
        <v>36</v>
      </c>
      <c r="AG110" s="1147"/>
      <c r="AH110" s="1146">
        <f t="shared" si="25"/>
        <v>72</v>
      </c>
      <c r="AI110" s="1148"/>
      <c r="AJ110" s="1144"/>
      <c r="AK110" s="1145"/>
      <c r="AL110" s="1146" t="s">
        <v>316</v>
      </c>
      <c r="AM110" s="1145"/>
      <c r="AN110" s="1146"/>
      <c r="AO110" s="1145"/>
      <c r="AP110" s="1146"/>
      <c r="AQ110" s="1148"/>
      <c r="AR110" s="1144">
        <v>4</v>
      </c>
      <c r="AS110" s="1148"/>
      <c r="AT110" s="233"/>
    </row>
    <row r="111" spans="5:63" s="231" customFormat="1" ht="23.25" customHeight="1">
      <c r="E111" s="306">
        <f t="shared" si="22"/>
        <v>9</v>
      </c>
      <c r="F111" s="1135" t="s">
        <v>186</v>
      </c>
      <c r="G111" s="1149"/>
      <c r="H111" s="1149"/>
      <c r="I111" s="1149"/>
      <c r="J111" s="1149"/>
      <c r="K111" s="1149"/>
      <c r="L111" s="1149"/>
      <c r="M111" s="1149"/>
      <c r="N111" s="1149"/>
      <c r="O111" s="1149"/>
      <c r="P111" s="1149"/>
      <c r="Q111" s="1149"/>
      <c r="R111" s="1150"/>
      <c r="S111" s="1151">
        <v>7</v>
      </c>
      <c r="T111" s="1152"/>
      <c r="U111" s="1153"/>
      <c r="V111" s="1141">
        <v>3</v>
      </c>
      <c r="W111" s="1142"/>
      <c r="X111" s="1143">
        <f t="shared" si="23"/>
        <v>108</v>
      </c>
      <c r="Y111" s="1142"/>
      <c r="Z111" s="1144">
        <f t="shared" si="24"/>
        <v>36</v>
      </c>
      <c r="AA111" s="1145"/>
      <c r="AB111" s="1146">
        <v>36</v>
      </c>
      <c r="AC111" s="1145"/>
      <c r="AD111" s="1146"/>
      <c r="AE111" s="1145"/>
      <c r="AF111" s="1146"/>
      <c r="AG111" s="1147"/>
      <c r="AH111" s="1146">
        <f t="shared" si="25"/>
        <v>72</v>
      </c>
      <c r="AI111" s="1148"/>
      <c r="AJ111" s="1141">
        <v>7</v>
      </c>
      <c r="AK111" s="1154"/>
      <c r="AL111" s="1146"/>
      <c r="AM111" s="1145"/>
      <c r="AN111" s="1146"/>
      <c r="AO111" s="1145"/>
      <c r="AP111" s="1146"/>
      <c r="AQ111" s="1148"/>
      <c r="AR111" s="1144">
        <v>2</v>
      </c>
      <c r="AS111" s="1148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I111" s="233"/>
      <c r="BJ111" s="233"/>
      <c r="BK111" s="233"/>
    </row>
    <row r="112" spans="5:63" s="231" customFormat="1" ht="23.25" customHeight="1" thickBot="1">
      <c r="E112" s="306">
        <f t="shared" si="22"/>
        <v>10</v>
      </c>
      <c r="F112" s="1135" t="s">
        <v>187</v>
      </c>
      <c r="G112" s="1149"/>
      <c r="H112" s="1149"/>
      <c r="I112" s="1149"/>
      <c r="J112" s="1149"/>
      <c r="K112" s="1149"/>
      <c r="L112" s="1149"/>
      <c r="M112" s="1149"/>
      <c r="N112" s="1149"/>
      <c r="O112" s="1149"/>
      <c r="P112" s="1149"/>
      <c r="Q112" s="1149"/>
      <c r="R112" s="1150"/>
      <c r="S112" s="1151">
        <v>7</v>
      </c>
      <c r="T112" s="1152"/>
      <c r="U112" s="1153"/>
      <c r="V112" s="1096">
        <v>2</v>
      </c>
      <c r="W112" s="1097"/>
      <c r="X112" s="1143">
        <f t="shared" si="23"/>
        <v>72</v>
      </c>
      <c r="Y112" s="1142"/>
      <c r="Z112" s="1144">
        <f t="shared" si="24"/>
        <v>36</v>
      </c>
      <c r="AA112" s="1145"/>
      <c r="AB112" s="1146">
        <v>36</v>
      </c>
      <c r="AC112" s="1145"/>
      <c r="AD112" s="1146"/>
      <c r="AE112" s="1145"/>
      <c r="AF112" s="1146"/>
      <c r="AG112" s="1147"/>
      <c r="AH112" s="1146">
        <f t="shared" si="25"/>
        <v>36</v>
      </c>
      <c r="AI112" s="1148"/>
      <c r="AJ112" s="1144">
        <v>8</v>
      </c>
      <c r="AK112" s="1145"/>
      <c r="AL112" s="1146">
        <v>7</v>
      </c>
      <c r="AM112" s="1145"/>
      <c r="AN112" s="1146"/>
      <c r="AO112" s="1145"/>
      <c r="AP112" s="1146">
        <v>7</v>
      </c>
      <c r="AQ112" s="1148"/>
      <c r="AR112" s="1099">
        <v>2</v>
      </c>
      <c r="AS112" s="1103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I112" s="233"/>
      <c r="BJ112" s="233"/>
      <c r="BK112" s="233"/>
    </row>
    <row r="113" spans="5:63" s="185" customFormat="1" ht="24" customHeight="1" thickBot="1" thickTop="1">
      <c r="E113" s="228"/>
      <c r="F113" s="1026" t="s">
        <v>75</v>
      </c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8"/>
      <c r="V113" s="1029">
        <f>SUM(V103:V112)</f>
        <v>30</v>
      </c>
      <c r="W113" s="1032"/>
      <c r="X113" s="1029">
        <f>SUM(X103:X112)</f>
        <v>1080</v>
      </c>
      <c r="Y113" s="1032"/>
      <c r="Z113" s="1029">
        <f>SUM(Z103:Z112)</f>
        <v>486</v>
      </c>
      <c r="AA113" s="1032"/>
      <c r="AB113" s="1029">
        <f>SUM(AB103:AB112)</f>
        <v>288</v>
      </c>
      <c r="AC113" s="1032"/>
      <c r="AD113" s="1029">
        <f>SUM(AD103:AD112)</f>
        <v>126</v>
      </c>
      <c r="AE113" s="1032"/>
      <c r="AF113" s="1029">
        <f>SUM(AF103:AF112)</f>
        <v>72</v>
      </c>
      <c r="AG113" s="1032"/>
      <c r="AH113" s="1029">
        <f>SUM(AH103:AH112)</f>
        <v>594</v>
      </c>
      <c r="AI113" s="1032"/>
      <c r="AJ113" s="1029">
        <v>3</v>
      </c>
      <c r="AK113" s="1030"/>
      <c r="AL113" s="1031" t="s">
        <v>317</v>
      </c>
      <c r="AM113" s="1030"/>
      <c r="AN113" s="1031"/>
      <c r="AO113" s="1030"/>
      <c r="AP113" s="1031">
        <v>1</v>
      </c>
      <c r="AQ113" s="1032"/>
      <c r="AR113" s="1069">
        <f>SUM(AR103:AR112)</f>
        <v>27</v>
      </c>
      <c r="AS113" s="1155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I113" s="186"/>
      <c r="BJ113" s="186"/>
      <c r="BK113" s="186"/>
    </row>
    <row r="114" ht="21.75" thickBot="1" thickTop="1">
      <c r="F114" s="234" t="s">
        <v>200</v>
      </c>
    </row>
    <row r="115" spans="5:49" s="231" customFormat="1" ht="25.5" customHeight="1" thickTop="1">
      <c r="E115" s="317">
        <v>8</v>
      </c>
      <c r="F115" s="1135" t="s">
        <v>190</v>
      </c>
      <c r="G115" s="1136"/>
      <c r="H115" s="1136"/>
      <c r="I115" s="1136"/>
      <c r="J115" s="1136"/>
      <c r="K115" s="1136"/>
      <c r="L115" s="1136"/>
      <c r="M115" s="1136"/>
      <c r="N115" s="1136"/>
      <c r="O115" s="1136"/>
      <c r="P115" s="1136"/>
      <c r="Q115" s="1136"/>
      <c r="R115" s="1137"/>
      <c r="S115" s="1151">
        <v>7</v>
      </c>
      <c r="T115" s="1152"/>
      <c r="U115" s="1153"/>
      <c r="V115" s="1141">
        <v>4</v>
      </c>
      <c r="W115" s="1142"/>
      <c r="X115" s="1143">
        <f>V115*36</f>
        <v>144</v>
      </c>
      <c r="Y115" s="1142"/>
      <c r="Z115" s="1144">
        <f>AB115+AD115+AF115</f>
        <v>72</v>
      </c>
      <c r="AA115" s="1145"/>
      <c r="AB115" s="1146">
        <v>36</v>
      </c>
      <c r="AC115" s="1145"/>
      <c r="AD115" s="1146"/>
      <c r="AE115" s="1145"/>
      <c r="AF115" s="1146">
        <v>36</v>
      </c>
      <c r="AG115" s="1147"/>
      <c r="AH115" s="1146">
        <f>X115-Z115</f>
        <v>72</v>
      </c>
      <c r="AI115" s="1148"/>
      <c r="AJ115" s="1144"/>
      <c r="AK115" s="1145"/>
      <c r="AL115" s="1146" t="s">
        <v>316</v>
      </c>
      <c r="AM115" s="1145"/>
      <c r="AN115" s="1146"/>
      <c r="AO115" s="1145"/>
      <c r="AP115" s="1146"/>
      <c r="AQ115" s="1147"/>
      <c r="AR115" s="1156">
        <v>4</v>
      </c>
      <c r="AS115" s="1157"/>
      <c r="AU115" s="233"/>
      <c r="AV115" s="233"/>
      <c r="AW115" s="233"/>
    </row>
    <row r="116" spans="5:49" s="231" customFormat="1" ht="27" customHeight="1" thickBot="1">
      <c r="E116" s="317">
        <v>9</v>
      </c>
      <c r="F116" s="1135" t="s">
        <v>191</v>
      </c>
      <c r="G116" s="1136"/>
      <c r="H116" s="1136"/>
      <c r="I116" s="1136"/>
      <c r="J116" s="1136"/>
      <c r="K116" s="1136"/>
      <c r="L116" s="1136"/>
      <c r="M116" s="1136"/>
      <c r="N116" s="1136"/>
      <c r="O116" s="1136"/>
      <c r="P116" s="1136"/>
      <c r="Q116" s="1136"/>
      <c r="R116" s="1137"/>
      <c r="S116" s="1151">
        <v>7</v>
      </c>
      <c r="T116" s="1152"/>
      <c r="U116" s="1153"/>
      <c r="V116" s="1141">
        <v>5</v>
      </c>
      <c r="W116" s="1142"/>
      <c r="X116" s="1143">
        <f>V116*36</f>
        <v>180</v>
      </c>
      <c r="Y116" s="1142"/>
      <c r="Z116" s="1144">
        <f>AB116+AD116+AF116</f>
        <v>72</v>
      </c>
      <c r="AA116" s="1145"/>
      <c r="AB116" s="1146">
        <v>36</v>
      </c>
      <c r="AC116" s="1145"/>
      <c r="AD116" s="1146">
        <v>36</v>
      </c>
      <c r="AE116" s="1145"/>
      <c r="AF116" s="1146"/>
      <c r="AG116" s="1147"/>
      <c r="AH116" s="965">
        <f>X116-Z116</f>
        <v>108</v>
      </c>
      <c r="AI116" s="988"/>
      <c r="AJ116" s="1141">
        <v>7</v>
      </c>
      <c r="AK116" s="1154"/>
      <c r="AL116" s="1146"/>
      <c r="AM116" s="1145"/>
      <c r="AN116" s="1146"/>
      <c r="AO116" s="1145"/>
      <c r="AP116" s="1146">
        <v>7</v>
      </c>
      <c r="AQ116" s="1147"/>
      <c r="AR116" s="1158">
        <v>4</v>
      </c>
      <c r="AS116" s="1103"/>
      <c r="AU116" s="233"/>
      <c r="AV116" s="233"/>
      <c r="AW116" s="233"/>
    </row>
    <row r="117" ht="13.5" thickTop="1"/>
    <row r="118" spans="5:9" ht="30">
      <c r="E118" s="916" t="s">
        <v>203</v>
      </c>
      <c r="F118" s="916"/>
      <c r="G118" s="916"/>
      <c r="H118" s="917"/>
      <c r="I118" s="917"/>
    </row>
    <row r="119" spans="1:42" ht="24" thickBot="1">
      <c r="A119" s="230"/>
      <c r="B119" s="230"/>
      <c r="C119" s="230"/>
      <c r="D119" s="230"/>
      <c r="E119" s="1159" t="s">
        <v>329</v>
      </c>
      <c r="F119" s="1159"/>
      <c r="G119" s="1159"/>
      <c r="H119" s="1159"/>
      <c r="I119" s="1159"/>
      <c r="J119" s="1159"/>
      <c r="K119" s="1159"/>
      <c r="L119" s="1159"/>
      <c r="M119" s="1159"/>
      <c r="N119" s="1159"/>
      <c r="O119" s="1159"/>
      <c r="P119" s="1159"/>
      <c r="Q119" s="1159"/>
      <c r="R119" s="1159"/>
      <c r="S119" s="1159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</row>
    <row r="120" spans="1:42" ht="24" customHeight="1" thickTop="1">
      <c r="A120" s="318">
        <f aca="true" t="shared" si="26" ref="A120:B123">SUM(A119+1)</f>
        <v>1</v>
      </c>
      <c r="B120" s="318">
        <f t="shared" si="26"/>
        <v>1</v>
      </c>
      <c r="C120" s="976" t="s">
        <v>143</v>
      </c>
      <c r="D120" s="1036"/>
      <c r="E120" s="1036"/>
      <c r="F120" s="1036"/>
      <c r="G120" s="1036"/>
      <c r="H120" s="1036"/>
      <c r="I120" s="1036"/>
      <c r="J120" s="1036"/>
      <c r="K120" s="1036"/>
      <c r="L120" s="1036"/>
      <c r="M120" s="1036"/>
      <c r="N120" s="1036"/>
      <c r="O120" s="1036"/>
      <c r="P120" s="973">
        <v>8</v>
      </c>
      <c r="Q120" s="974"/>
      <c r="R120" s="975"/>
      <c r="S120" s="986">
        <v>1.5</v>
      </c>
      <c r="T120" s="987"/>
      <c r="U120" s="1038">
        <f aca="true" t="shared" si="27" ref="U120:U129">S120*36</f>
        <v>54</v>
      </c>
      <c r="V120" s="987"/>
      <c r="W120" s="993">
        <f aca="true" t="shared" si="28" ref="W120:W129">Y120+AA120+AC120</f>
        <v>27</v>
      </c>
      <c r="X120" s="994"/>
      <c r="Y120" s="995">
        <v>18</v>
      </c>
      <c r="Z120" s="994"/>
      <c r="AA120" s="995">
        <v>9</v>
      </c>
      <c r="AB120" s="994"/>
      <c r="AC120" s="995"/>
      <c r="AD120" s="1059"/>
      <c r="AE120" s="995">
        <f aca="true" t="shared" si="29" ref="AE120:AE129">U120-W120</f>
        <v>27</v>
      </c>
      <c r="AF120" s="996"/>
      <c r="AG120" s="993"/>
      <c r="AH120" s="994"/>
      <c r="AI120" s="1042">
        <v>8</v>
      </c>
      <c r="AJ120" s="1160"/>
      <c r="AK120" s="995"/>
      <c r="AL120" s="994"/>
      <c r="AM120" s="995"/>
      <c r="AN120" s="996"/>
      <c r="AO120" s="1040">
        <v>1.5</v>
      </c>
      <c r="AP120" s="1041"/>
    </row>
    <row r="121" spans="1:42" ht="24" customHeight="1">
      <c r="A121" s="319">
        <f>SUM(A120+1)</f>
        <v>2</v>
      </c>
      <c r="B121" s="319">
        <f>SUM(B120+1)</f>
        <v>2</v>
      </c>
      <c r="C121" s="947" t="s">
        <v>290</v>
      </c>
      <c r="D121" s="948"/>
      <c r="E121" s="948"/>
      <c r="F121" s="948"/>
      <c r="G121" s="948"/>
      <c r="H121" s="948"/>
      <c r="I121" s="948"/>
      <c r="J121" s="948"/>
      <c r="K121" s="948"/>
      <c r="L121" s="948"/>
      <c r="M121" s="948"/>
      <c r="N121" s="948"/>
      <c r="O121" s="948"/>
      <c r="P121" s="949">
        <v>8</v>
      </c>
      <c r="Q121" s="950"/>
      <c r="R121" s="951"/>
      <c r="S121" s="777">
        <v>1.5</v>
      </c>
      <c r="T121" s="952"/>
      <c r="U121" s="953">
        <f>S121*36</f>
        <v>54</v>
      </c>
      <c r="V121" s="952"/>
      <c r="W121" s="938">
        <f>Y121+AA121+AC121</f>
        <v>27</v>
      </c>
      <c r="X121" s="939"/>
      <c r="Y121" s="934">
        <v>18</v>
      </c>
      <c r="Z121" s="939"/>
      <c r="AA121" s="934">
        <v>9</v>
      </c>
      <c r="AB121" s="939"/>
      <c r="AC121" s="934"/>
      <c r="AD121" s="954"/>
      <c r="AE121" s="934">
        <f>U121-W121</f>
        <v>27</v>
      </c>
      <c r="AF121" s="935"/>
      <c r="AG121" s="938"/>
      <c r="AH121" s="939"/>
      <c r="AI121" s="779">
        <v>8</v>
      </c>
      <c r="AJ121" s="778"/>
      <c r="AK121" s="934"/>
      <c r="AL121" s="939"/>
      <c r="AM121" s="934"/>
      <c r="AN121" s="935"/>
      <c r="AO121" s="936">
        <v>1.5</v>
      </c>
      <c r="AP121" s="937"/>
    </row>
    <row r="122" spans="1:42" ht="23.25" customHeight="1">
      <c r="A122" s="319">
        <f>SUM(A120+1)</f>
        <v>2</v>
      </c>
      <c r="B122" s="319">
        <f>SUM(B120+1)</f>
        <v>2</v>
      </c>
      <c r="C122" s="947" t="s">
        <v>318</v>
      </c>
      <c r="D122" s="948"/>
      <c r="E122" s="948"/>
      <c r="F122" s="948"/>
      <c r="G122" s="948"/>
      <c r="H122" s="948"/>
      <c r="I122" s="948"/>
      <c r="J122" s="948"/>
      <c r="K122" s="948"/>
      <c r="L122" s="948"/>
      <c r="M122" s="948"/>
      <c r="N122" s="948"/>
      <c r="O122" s="948"/>
      <c r="P122" s="949">
        <v>8</v>
      </c>
      <c r="Q122" s="950"/>
      <c r="R122" s="951"/>
      <c r="S122" s="777">
        <v>3</v>
      </c>
      <c r="T122" s="952"/>
      <c r="U122" s="953">
        <f t="shared" si="27"/>
        <v>108</v>
      </c>
      <c r="V122" s="952"/>
      <c r="W122" s="938">
        <f t="shared" si="28"/>
        <v>54</v>
      </c>
      <c r="X122" s="939"/>
      <c r="Y122" s="934">
        <v>36</v>
      </c>
      <c r="Z122" s="939"/>
      <c r="AA122" s="934">
        <v>18</v>
      </c>
      <c r="AB122" s="939"/>
      <c r="AC122" s="934"/>
      <c r="AD122" s="954"/>
      <c r="AE122" s="934">
        <f t="shared" si="29"/>
        <v>54</v>
      </c>
      <c r="AF122" s="935"/>
      <c r="AG122" s="938"/>
      <c r="AH122" s="939"/>
      <c r="AI122" s="779" t="s">
        <v>304</v>
      </c>
      <c r="AJ122" s="778"/>
      <c r="AK122" s="934"/>
      <c r="AL122" s="939"/>
      <c r="AM122" s="934"/>
      <c r="AN122" s="935"/>
      <c r="AO122" s="1002">
        <v>3</v>
      </c>
      <c r="AP122" s="988"/>
    </row>
    <row r="123" spans="1:42" ht="23.25" customHeight="1">
      <c r="A123" s="306">
        <f t="shared" si="26"/>
        <v>3</v>
      </c>
      <c r="B123" s="306">
        <f t="shared" si="26"/>
        <v>3</v>
      </c>
      <c r="C123" s="955" t="s">
        <v>174</v>
      </c>
      <c r="D123" s="956"/>
      <c r="E123" s="956"/>
      <c r="F123" s="956"/>
      <c r="G123" s="956"/>
      <c r="H123" s="956"/>
      <c r="I123" s="956"/>
      <c r="J123" s="956"/>
      <c r="K123" s="956"/>
      <c r="L123" s="956"/>
      <c r="M123" s="956"/>
      <c r="N123" s="956"/>
      <c r="O123" s="956"/>
      <c r="P123" s="958">
        <v>8</v>
      </c>
      <c r="Q123" s="959"/>
      <c r="R123" s="960"/>
      <c r="S123" s="942">
        <v>3</v>
      </c>
      <c r="T123" s="1073"/>
      <c r="U123" s="962">
        <f t="shared" si="27"/>
        <v>108</v>
      </c>
      <c r="V123" s="961"/>
      <c r="W123" s="963">
        <f t="shared" si="28"/>
        <v>48</v>
      </c>
      <c r="X123" s="964"/>
      <c r="Y123" s="940">
        <v>32</v>
      </c>
      <c r="Z123" s="1076"/>
      <c r="AA123" s="940">
        <v>16</v>
      </c>
      <c r="AB123" s="1076"/>
      <c r="AC123" s="940"/>
      <c r="AD123" s="1076"/>
      <c r="AE123" s="945">
        <f t="shared" si="29"/>
        <v>60</v>
      </c>
      <c r="AF123" s="937"/>
      <c r="AG123" s="946">
        <v>7</v>
      </c>
      <c r="AH123" s="1075"/>
      <c r="AI123" s="940">
        <v>8</v>
      </c>
      <c r="AJ123" s="1076"/>
      <c r="AK123" s="940"/>
      <c r="AL123" s="944"/>
      <c r="AM123" s="940"/>
      <c r="AN123" s="941"/>
      <c r="AO123" s="1064">
        <v>3</v>
      </c>
      <c r="AP123" s="941"/>
    </row>
    <row r="124" spans="1:42" ht="67.5" customHeight="1">
      <c r="A124" s="306">
        <v>4</v>
      </c>
      <c r="B124" s="306">
        <f>SUM(B122+1)</f>
        <v>3</v>
      </c>
      <c r="C124" s="955" t="s">
        <v>168</v>
      </c>
      <c r="D124" s="956"/>
      <c r="E124" s="956"/>
      <c r="F124" s="956"/>
      <c r="G124" s="956"/>
      <c r="H124" s="956"/>
      <c r="I124" s="956"/>
      <c r="J124" s="956"/>
      <c r="K124" s="956"/>
      <c r="L124" s="956"/>
      <c r="M124" s="956"/>
      <c r="N124" s="956"/>
      <c r="O124" s="956"/>
      <c r="P124" s="958">
        <v>8</v>
      </c>
      <c r="Q124" s="982"/>
      <c r="R124" s="983"/>
      <c r="S124" s="942">
        <v>5</v>
      </c>
      <c r="T124" s="961"/>
      <c r="U124" s="962">
        <f t="shared" si="27"/>
        <v>180</v>
      </c>
      <c r="V124" s="961"/>
      <c r="W124" s="963">
        <f t="shared" si="28"/>
        <v>64</v>
      </c>
      <c r="X124" s="964"/>
      <c r="Y124" s="940">
        <v>32</v>
      </c>
      <c r="Z124" s="944"/>
      <c r="AA124" s="940">
        <v>32</v>
      </c>
      <c r="AB124" s="944"/>
      <c r="AC124" s="940"/>
      <c r="AD124" s="1064"/>
      <c r="AE124" s="945">
        <f t="shared" si="29"/>
        <v>116</v>
      </c>
      <c r="AF124" s="937"/>
      <c r="AG124" s="942">
        <v>8</v>
      </c>
      <c r="AH124" s="943"/>
      <c r="AI124" s="940"/>
      <c r="AJ124" s="944"/>
      <c r="AK124" s="940"/>
      <c r="AL124" s="944"/>
      <c r="AM124" s="940"/>
      <c r="AN124" s="941"/>
      <c r="AO124" s="1064">
        <v>4</v>
      </c>
      <c r="AP124" s="941"/>
    </row>
    <row r="125" spans="1:42" ht="53.25" customHeight="1">
      <c r="A125" s="306">
        <v>5</v>
      </c>
      <c r="B125" s="306">
        <f>SUM(B123+1)</f>
        <v>4</v>
      </c>
      <c r="C125" s="955" t="s">
        <v>319</v>
      </c>
      <c r="D125" s="956"/>
      <c r="E125" s="956"/>
      <c r="F125" s="956"/>
      <c r="G125" s="956"/>
      <c r="H125" s="956"/>
      <c r="I125" s="956"/>
      <c r="J125" s="956"/>
      <c r="K125" s="956"/>
      <c r="L125" s="956"/>
      <c r="M125" s="956"/>
      <c r="N125" s="956"/>
      <c r="O125" s="956"/>
      <c r="P125" s="958">
        <v>8</v>
      </c>
      <c r="Q125" s="982"/>
      <c r="R125" s="983"/>
      <c r="S125" s="942">
        <v>4</v>
      </c>
      <c r="T125" s="961"/>
      <c r="U125" s="962">
        <f t="shared" si="27"/>
        <v>144</v>
      </c>
      <c r="V125" s="961"/>
      <c r="W125" s="989">
        <f t="shared" si="28"/>
        <v>48</v>
      </c>
      <c r="X125" s="966"/>
      <c r="Y125" s="940">
        <v>32</v>
      </c>
      <c r="Z125" s="944"/>
      <c r="AA125" s="940">
        <v>16</v>
      </c>
      <c r="AB125" s="944"/>
      <c r="AC125" s="940"/>
      <c r="AD125" s="1064"/>
      <c r="AE125" s="965">
        <f t="shared" si="29"/>
        <v>96</v>
      </c>
      <c r="AF125" s="988"/>
      <c r="AG125" s="942">
        <v>8</v>
      </c>
      <c r="AH125" s="943"/>
      <c r="AI125" s="940"/>
      <c r="AJ125" s="944"/>
      <c r="AK125" s="940"/>
      <c r="AL125" s="944"/>
      <c r="AM125" s="940"/>
      <c r="AN125" s="941"/>
      <c r="AO125" s="1064">
        <v>3</v>
      </c>
      <c r="AP125" s="941"/>
    </row>
    <row r="126" spans="1:42" ht="30" customHeight="1">
      <c r="A126" s="319">
        <v>6</v>
      </c>
      <c r="B126" s="319"/>
      <c r="C126" s="955" t="s">
        <v>175</v>
      </c>
      <c r="D126" s="956"/>
      <c r="E126" s="956"/>
      <c r="F126" s="956"/>
      <c r="G126" s="956"/>
      <c r="H126" s="956"/>
      <c r="I126" s="956"/>
      <c r="J126" s="956"/>
      <c r="K126" s="956"/>
      <c r="L126" s="956"/>
      <c r="M126" s="956"/>
      <c r="N126" s="956"/>
      <c r="O126" s="956"/>
      <c r="P126" s="958">
        <v>8</v>
      </c>
      <c r="Q126" s="982"/>
      <c r="R126" s="983"/>
      <c r="S126" s="777">
        <v>2</v>
      </c>
      <c r="T126" s="952"/>
      <c r="U126" s="953">
        <f t="shared" si="27"/>
        <v>72</v>
      </c>
      <c r="V126" s="952"/>
      <c r="W126" s="963">
        <f t="shared" si="28"/>
        <v>32</v>
      </c>
      <c r="X126" s="964"/>
      <c r="Y126" s="934">
        <v>32</v>
      </c>
      <c r="Z126" s="939"/>
      <c r="AA126" s="934"/>
      <c r="AB126" s="939"/>
      <c r="AC126" s="934"/>
      <c r="AD126" s="954"/>
      <c r="AE126" s="945">
        <f t="shared" si="29"/>
        <v>40</v>
      </c>
      <c r="AF126" s="937"/>
      <c r="AG126" s="938"/>
      <c r="AH126" s="939"/>
      <c r="AI126" s="934" t="s">
        <v>304</v>
      </c>
      <c r="AJ126" s="939"/>
      <c r="AK126" s="934"/>
      <c r="AL126" s="939"/>
      <c r="AM126" s="934"/>
      <c r="AN126" s="935"/>
      <c r="AO126" s="1064">
        <v>2</v>
      </c>
      <c r="AP126" s="941"/>
    </row>
    <row r="127" spans="1:42" ht="30" customHeight="1">
      <c r="A127" s="306">
        <v>7</v>
      </c>
      <c r="B127" s="306">
        <f>SUM(B125+1)</f>
        <v>5</v>
      </c>
      <c r="C127" s="1161" t="s">
        <v>193</v>
      </c>
      <c r="D127" s="1162"/>
      <c r="E127" s="1162"/>
      <c r="F127" s="1162"/>
      <c r="G127" s="1162"/>
      <c r="H127" s="1162"/>
      <c r="I127" s="1162"/>
      <c r="J127" s="1162"/>
      <c r="K127" s="1162"/>
      <c r="L127" s="1162"/>
      <c r="M127" s="1162"/>
      <c r="N127" s="1162"/>
      <c r="O127" s="1163"/>
      <c r="P127" s="1164">
        <v>8</v>
      </c>
      <c r="Q127" s="1165"/>
      <c r="R127" s="1166"/>
      <c r="S127" s="1071">
        <v>3</v>
      </c>
      <c r="T127" s="1072"/>
      <c r="U127" s="1071">
        <f t="shared" si="27"/>
        <v>108</v>
      </c>
      <c r="V127" s="1072"/>
      <c r="W127" s="963">
        <f t="shared" si="28"/>
        <v>48</v>
      </c>
      <c r="X127" s="964"/>
      <c r="Y127" s="965">
        <v>48</v>
      </c>
      <c r="Z127" s="966"/>
      <c r="AA127" s="965"/>
      <c r="AB127" s="966"/>
      <c r="AC127" s="965"/>
      <c r="AD127" s="966"/>
      <c r="AE127" s="965">
        <f t="shared" si="29"/>
        <v>60</v>
      </c>
      <c r="AF127" s="988"/>
      <c r="AG127" s="1071"/>
      <c r="AH127" s="1086"/>
      <c r="AI127" s="965">
        <v>7.8</v>
      </c>
      <c r="AJ127" s="966"/>
      <c r="AK127" s="965"/>
      <c r="AL127" s="966"/>
      <c r="AM127" s="965"/>
      <c r="AN127" s="988"/>
      <c r="AO127" s="1002">
        <v>3</v>
      </c>
      <c r="AP127" s="988"/>
    </row>
    <row r="128" spans="1:42" ht="35.25" customHeight="1">
      <c r="A128" s="306">
        <v>8</v>
      </c>
      <c r="B128" s="306">
        <f>SUM(B126+1)</f>
        <v>1</v>
      </c>
      <c r="C128" s="1135" t="s">
        <v>187</v>
      </c>
      <c r="D128" s="1149"/>
      <c r="E128" s="1149"/>
      <c r="F128" s="1149"/>
      <c r="G128" s="1149"/>
      <c r="H128" s="1149"/>
      <c r="I128" s="1149"/>
      <c r="J128" s="1149"/>
      <c r="K128" s="1149"/>
      <c r="L128" s="1149"/>
      <c r="M128" s="1149"/>
      <c r="N128" s="1149"/>
      <c r="O128" s="1150"/>
      <c r="P128" s="1151">
        <v>8</v>
      </c>
      <c r="Q128" s="1152"/>
      <c r="R128" s="1153"/>
      <c r="S128" s="1141">
        <v>4</v>
      </c>
      <c r="T128" s="1142"/>
      <c r="U128" s="1143">
        <f t="shared" si="27"/>
        <v>144</v>
      </c>
      <c r="V128" s="1142"/>
      <c r="W128" s="1144">
        <f t="shared" si="28"/>
        <v>48</v>
      </c>
      <c r="X128" s="1145"/>
      <c r="Y128" s="1146">
        <v>48</v>
      </c>
      <c r="Z128" s="1145"/>
      <c r="AA128" s="1146"/>
      <c r="AB128" s="1145"/>
      <c r="AC128" s="1146"/>
      <c r="AD128" s="1147"/>
      <c r="AE128" s="1146">
        <f t="shared" si="29"/>
        <v>96</v>
      </c>
      <c r="AF128" s="1148"/>
      <c r="AG128" s="1141">
        <v>8</v>
      </c>
      <c r="AH128" s="1154"/>
      <c r="AI128" s="1146">
        <v>7</v>
      </c>
      <c r="AJ128" s="1145"/>
      <c r="AK128" s="1146"/>
      <c r="AL128" s="1145"/>
      <c r="AM128" s="1146"/>
      <c r="AN128" s="1148"/>
      <c r="AO128" s="1147">
        <v>3</v>
      </c>
      <c r="AP128" s="1148"/>
    </row>
    <row r="129" spans="1:42" s="284" customFormat="1" ht="35.25" customHeight="1" thickBot="1">
      <c r="A129" s="320">
        <v>9</v>
      </c>
      <c r="B129" s="320">
        <f>SUM(B128+1)</f>
        <v>2</v>
      </c>
      <c r="C129" s="1167" t="s">
        <v>158</v>
      </c>
      <c r="D129" s="1168"/>
      <c r="E129" s="1168"/>
      <c r="F129" s="1168"/>
      <c r="G129" s="1168"/>
      <c r="H129" s="1168"/>
      <c r="I129" s="1168"/>
      <c r="J129" s="1168"/>
      <c r="K129" s="1168"/>
      <c r="L129" s="1168"/>
      <c r="M129" s="1168"/>
      <c r="N129" s="1168"/>
      <c r="O129" s="1169"/>
      <c r="P129" s="1170">
        <v>8</v>
      </c>
      <c r="Q129" s="1171"/>
      <c r="R129" s="1172"/>
      <c r="S129" s="1173">
        <v>4.5</v>
      </c>
      <c r="T129" s="1174"/>
      <c r="U129" s="1175">
        <f t="shared" si="27"/>
        <v>162</v>
      </c>
      <c r="V129" s="1174"/>
      <c r="W129" s="1176">
        <f t="shared" si="28"/>
        <v>0</v>
      </c>
      <c r="X129" s="1177"/>
      <c r="Y129" s="1178"/>
      <c r="Z129" s="1177"/>
      <c r="AA129" s="1178"/>
      <c r="AB129" s="1177"/>
      <c r="AC129" s="1178"/>
      <c r="AD129" s="1179"/>
      <c r="AE129" s="1178">
        <f t="shared" si="29"/>
        <v>162</v>
      </c>
      <c r="AF129" s="1180"/>
      <c r="AG129" s="1176"/>
      <c r="AH129" s="1177"/>
      <c r="AI129" s="1178"/>
      <c r="AJ129" s="1177"/>
      <c r="AK129" s="1178"/>
      <c r="AL129" s="1177"/>
      <c r="AM129" s="1178"/>
      <c r="AN129" s="1180"/>
      <c r="AO129" s="1181"/>
      <c r="AP129" s="1182"/>
    </row>
    <row r="130" spans="1:42" ht="29.25" customHeight="1" thickBot="1" thickTop="1">
      <c r="A130" s="228"/>
      <c r="B130" s="228"/>
      <c r="C130" s="1026" t="s">
        <v>75</v>
      </c>
      <c r="D130" s="1027"/>
      <c r="E130" s="1027"/>
      <c r="F130" s="1027"/>
      <c r="G130" s="1027"/>
      <c r="H130" s="1027"/>
      <c r="I130" s="1027"/>
      <c r="J130" s="1027"/>
      <c r="K130" s="1027"/>
      <c r="L130" s="1027"/>
      <c r="M130" s="1027"/>
      <c r="N130" s="1027"/>
      <c r="O130" s="1027"/>
      <c r="P130" s="1027"/>
      <c r="Q130" s="1027"/>
      <c r="R130" s="1028"/>
      <c r="S130" s="1029">
        <f>SUM(S120:S129)</f>
        <v>31.5</v>
      </c>
      <c r="T130" s="1030"/>
      <c r="U130" s="1029">
        <f>SUM(U120:U129)</f>
        <v>1134</v>
      </c>
      <c r="V130" s="1030"/>
      <c r="W130" s="1029">
        <f>SUM(W120:W129)</f>
        <v>396</v>
      </c>
      <c r="X130" s="1030"/>
      <c r="Y130" s="1029">
        <f>SUM(Y120:Y129)</f>
        <v>296</v>
      </c>
      <c r="Z130" s="1030"/>
      <c r="AA130" s="1029">
        <f>SUM(AA120:AA129)</f>
        <v>100</v>
      </c>
      <c r="AB130" s="1030"/>
      <c r="AC130" s="1029">
        <f>SUM(AC120:AC129)</f>
        <v>0</v>
      </c>
      <c r="AD130" s="1030"/>
      <c r="AE130" s="1029">
        <f>SUM(AE120:AE129)</f>
        <v>738</v>
      </c>
      <c r="AF130" s="1030"/>
      <c r="AG130" s="1029">
        <v>3</v>
      </c>
      <c r="AH130" s="1030"/>
      <c r="AI130" s="1029" t="s">
        <v>315</v>
      </c>
      <c r="AJ130" s="1030"/>
      <c r="AK130" s="1029"/>
      <c r="AL130" s="1030"/>
      <c r="AM130" s="1029"/>
      <c r="AN130" s="1032"/>
      <c r="AO130" s="780">
        <f>SUM(AO120:AO129)</f>
        <v>24</v>
      </c>
      <c r="AP130" s="781"/>
    </row>
    <row r="131" spans="41:42" ht="14.25" thickBot="1" thickTop="1">
      <c r="AO131" s="240"/>
      <c r="AP131" s="240"/>
    </row>
    <row r="132" spans="1:42" ht="24.75" thickBot="1" thickTop="1">
      <c r="A132" s="285">
        <v>8</v>
      </c>
      <c r="B132" s="321">
        <v>6</v>
      </c>
      <c r="C132" s="1105" t="s">
        <v>392</v>
      </c>
      <c r="D132" s="1106"/>
      <c r="E132" s="1106"/>
      <c r="F132" s="1106"/>
      <c r="G132" s="1106"/>
      <c r="H132" s="1106"/>
      <c r="I132" s="1106"/>
      <c r="J132" s="1106"/>
      <c r="K132" s="1106"/>
      <c r="L132" s="1106"/>
      <c r="M132" s="1106"/>
      <c r="N132" s="1106"/>
      <c r="O132" s="1107"/>
      <c r="P132" s="1108">
        <v>8</v>
      </c>
      <c r="Q132" s="1109"/>
      <c r="R132" s="1110"/>
      <c r="S132" s="1111">
        <v>4</v>
      </c>
      <c r="T132" s="1112"/>
      <c r="U132" s="1113">
        <f>S132*36</f>
        <v>144</v>
      </c>
      <c r="V132" s="1114"/>
      <c r="W132" s="1115">
        <f>Y132+AA132+AC132</f>
        <v>48</v>
      </c>
      <c r="X132" s="1116"/>
      <c r="Y132" s="1117">
        <v>32</v>
      </c>
      <c r="Z132" s="1116"/>
      <c r="AA132" s="1117">
        <v>16</v>
      </c>
      <c r="AB132" s="1116"/>
      <c r="AC132" s="1117"/>
      <c r="AD132" s="1118"/>
      <c r="AE132" s="1117">
        <f>U132-W132</f>
        <v>96</v>
      </c>
      <c r="AF132" s="1119"/>
      <c r="AG132" s="1111">
        <v>8</v>
      </c>
      <c r="AH132" s="1112"/>
      <c r="AI132" s="1117"/>
      <c r="AJ132" s="1116"/>
      <c r="AK132" s="1117"/>
      <c r="AL132" s="1116"/>
      <c r="AM132" s="1117"/>
      <c r="AN132" s="1119"/>
      <c r="AO132" s="1115">
        <v>3</v>
      </c>
      <c r="AP132" s="1119"/>
    </row>
    <row r="133" ht="9.75" customHeight="1" thickTop="1"/>
    <row r="135" spans="1:8" ht="12.75">
      <c r="A135" s="916"/>
      <c r="B135" s="916"/>
      <c r="C135" s="916"/>
      <c r="D135" s="917"/>
      <c r="E135" s="917"/>
      <c r="F135" s="386"/>
      <c r="G135" s="386"/>
      <c r="H135" s="386"/>
    </row>
    <row r="136" spans="1:8" ht="12.75">
      <c r="A136" s="916"/>
      <c r="B136" s="916"/>
      <c r="C136" s="916"/>
      <c r="D136" s="917"/>
      <c r="E136" s="917"/>
      <c r="F136" s="386"/>
      <c r="G136" s="386"/>
      <c r="H136" s="386"/>
    </row>
    <row r="137" spans="1:8" ht="12.75">
      <c r="A137" s="917"/>
      <c r="B137" s="917"/>
      <c r="C137" s="917"/>
      <c r="D137" s="917"/>
      <c r="E137" s="917"/>
      <c r="F137" s="386"/>
      <c r="G137" s="386"/>
      <c r="H137" s="386"/>
    </row>
    <row r="139" spans="1:42" ht="23.25">
      <c r="A139" s="343"/>
      <c r="B139" s="927"/>
      <c r="C139" s="928"/>
      <c r="D139" s="928"/>
      <c r="E139" s="928"/>
      <c r="F139" s="928"/>
      <c r="G139" s="928"/>
      <c r="H139" s="928"/>
      <c r="I139" s="928"/>
      <c r="J139" s="928"/>
      <c r="K139" s="928"/>
      <c r="L139" s="928"/>
      <c r="M139" s="928"/>
      <c r="N139" s="928"/>
      <c r="O139" s="929"/>
      <c r="P139" s="929"/>
      <c r="Q139" s="929"/>
      <c r="R139" s="914"/>
      <c r="S139" s="914"/>
      <c r="T139" s="914"/>
      <c r="U139" s="914"/>
      <c r="V139" s="923"/>
      <c r="W139" s="923"/>
      <c r="X139" s="923"/>
      <c r="Y139" s="923"/>
      <c r="Z139" s="923"/>
      <c r="AA139" s="923"/>
      <c r="AB139" s="923"/>
      <c r="AC139" s="923"/>
      <c r="AD139" s="923"/>
      <c r="AE139" s="923"/>
      <c r="AF139" s="923"/>
      <c r="AG139" s="923"/>
      <c r="AH139" s="914"/>
      <c r="AI139" s="914"/>
      <c r="AJ139" s="923"/>
      <c r="AK139" s="923"/>
      <c r="AL139" s="923"/>
      <c r="AM139" s="923"/>
      <c r="AN139" s="932"/>
      <c r="AO139" s="932"/>
      <c r="AP139" s="240"/>
    </row>
    <row r="140" spans="1:42" ht="23.25">
      <c r="A140" s="343"/>
      <c r="B140" s="927"/>
      <c r="C140" s="928"/>
      <c r="D140" s="928"/>
      <c r="E140" s="928"/>
      <c r="F140" s="928"/>
      <c r="G140" s="928"/>
      <c r="H140" s="928"/>
      <c r="I140" s="928"/>
      <c r="J140" s="928"/>
      <c r="K140" s="928"/>
      <c r="L140" s="928"/>
      <c r="M140" s="928"/>
      <c r="N140" s="928"/>
      <c r="O140" s="929"/>
      <c r="P140" s="929"/>
      <c r="Q140" s="929"/>
      <c r="R140" s="914"/>
      <c r="S140" s="914"/>
      <c r="T140" s="914"/>
      <c r="U140" s="914"/>
      <c r="V140" s="923"/>
      <c r="W140" s="923"/>
      <c r="X140" s="923"/>
      <c r="Y140" s="923"/>
      <c r="Z140" s="923"/>
      <c r="AA140" s="923"/>
      <c r="AB140" s="923"/>
      <c r="AC140" s="923"/>
      <c r="AD140" s="923"/>
      <c r="AE140" s="923"/>
      <c r="AF140" s="923"/>
      <c r="AG140" s="923"/>
      <c r="AH140" s="914"/>
      <c r="AI140" s="914"/>
      <c r="AJ140" s="923"/>
      <c r="AK140" s="923"/>
      <c r="AL140" s="923"/>
      <c r="AM140" s="923"/>
      <c r="AN140" s="932"/>
      <c r="AO140" s="932"/>
      <c r="AP140" s="240"/>
    </row>
    <row r="141" spans="1:42" ht="23.25">
      <c r="A141" s="343"/>
      <c r="B141" s="927"/>
      <c r="C141" s="933"/>
      <c r="D141" s="933"/>
      <c r="E141" s="933"/>
      <c r="F141" s="933"/>
      <c r="G141" s="933"/>
      <c r="H141" s="933"/>
      <c r="I141" s="933"/>
      <c r="J141" s="933"/>
      <c r="K141" s="933"/>
      <c r="L141" s="933"/>
      <c r="M141" s="933"/>
      <c r="N141" s="933"/>
      <c r="O141" s="929"/>
      <c r="P141" s="857"/>
      <c r="Q141" s="857"/>
      <c r="R141" s="914"/>
      <c r="S141" s="931"/>
      <c r="T141" s="914"/>
      <c r="U141" s="914"/>
      <c r="V141" s="926"/>
      <c r="W141" s="926"/>
      <c r="X141" s="923"/>
      <c r="Y141" s="931"/>
      <c r="Z141" s="923"/>
      <c r="AA141" s="931"/>
      <c r="AB141" s="923"/>
      <c r="AC141" s="931"/>
      <c r="AD141" s="926"/>
      <c r="AE141" s="926"/>
      <c r="AF141" s="923"/>
      <c r="AG141" s="931"/>
      <c r="AH141" s="923"/>
      <c r="AI141" s="931"/>
      <c r="AJ141" s="923"/>
      <c r="AK141" s="923"/>
      <c r="AL141" s="923"/>
      <c r="AM141" s="923"/>
      <c r="AN141" s="930"/>
      <c r="AO141" s="930"/>
      <c r="AP141" s="240"/>
    </row>
    <row r="142" spans="1:42" ht="35.25" customHeight="1">
      <c r="A142" s="343"/>
      <c r="B142" s="927"/>
      <c r="C142" s="928"/>
      <c r="D142" s="928"/>
      <c r="E142" s="928"/>
      <c r="F142" s="928"/>
      <c r="G142" s="928"/>
      <c r="H142" s="928"/>
      <c r="I142" s="928"/>
      <c r="J142" s="928"/>
      <c r="K142" s="928"/>
      <c r="L142" s="928"/>
      <c r="M142" s="928"/>
      <c r="N142" s="928"/>
      <c r="O142" s="929"/>
      <c r="P142" s="929"/>
      <c r="Q142" s="929"/>
      <c r="R142" s="914"/>
      <c r="S142" s="914"/>
      <c r="T142" s="914"/>
      <c r="U142" s="914"/>
      <c r="V142" s="926"/>
      <c r="W142" s="926"/>
      <c r="X142" s="923"/>
      <c r="Y142" s="923"/>
      <c r="Z142" s="923"/>
      <c r="AA142" s="923"/>
      <c r="AB142" s="923"/>
      <c r="AC142" s="923"/>
      <c r="AD142" s="926"/>
      <c r="AE142" s="926"/>
      <c r="AF142" s="914"/>
      <c r="AG142" s="914"/>
      <c r="AH142" s="923"/>
      <c r="AI142" s="923"/>
      <c r="AJ142" s="923"/>
      <c r="AK142" s="923"/>
      <c r="AL142" s="923"/>
      <c r="AM142" s="923"/>
      <c r="AN142" s="930"/>
      <c r="AO142" s="930"/>
      <c r="AP142" s="240"/>
    </row>
    <row r="143" spans="1:42" ht="31.5" customHeight="1">
      <c r="A143" s="343"/>
      <c r="B143" s="920"/>
      <c r="C143" s="920"/>
      <c r="D143" s="920"/>
      <c r="E143" s="920"/>
      <c r="F143" s="920"/>
      <c r="G143" s="920"/>
      <c r="H143" s="920"/>
      <c r="I143" s="920"/>
      <c r="J143" s="920"/>
      <c r="K143" s="920"/>
      <c r="L143" s="920"/>
      <c r="M143" s="920"/>
      <c r="N143" s="920"/>
      <c r="O143" s="922"/>
      <c r="P143" s="922"/>
      <c r="Q143" s="922"/>
      <c r="R143" s="918"/>
      <c r="S143" s="918"/>
      <c r="T143" s="918"/>
      <c r="U143" s="918"/>
      <c r="V143" s="912"/>
      <c r="W143" s="912"/>
      <c r="X143" s="912"/>
      <c r="Y143" s="912"/>
      <c r="Z143" s="912"/>
      <c r="AA143" s="912"/>
      <c r="AB143" s="912"/>
      <c r="AC143" s="912"/>
      <c r="AD143" s="912"/>
      <c r="AE143" s="912"/>
      <c r="AF143" s="918"/>
      <c r="AG143" s="918"/>
      <c r="AH143" s="912"/>
      <c r="AI143" s="912"/>
      <c r="AJ143" s="912"/>
      <c r="AK143" s="912"/>
      <c r="AL143" s="912"/>
      <c r="AM143" s="912"/>
      <c r="AN143" s="913"/>
      <c r="AO143" s="913"/>
      <c r="AP143" s="240"/>
    </row>
    <row r="144" spans="1:42" ht="18">
      <c r="A144" s="343"/>
      <c r="B144" s="927"/>
      <c r="C144" s="928"/>
      <c r="D144" s="928"/>
      <c r="E144" s="928"/>
      <c r="F144" s="928"/>
      <c r="G144" s="928"/>
      <c r="H144" s="928"/>
      <c r="I144" s="928"/>
      <c r="J144" s="928"/>
      <c r="K144" s="928"/>
      <c r="L144" s="928"/>
      <c r="M144" s="928"/>
      <c r="N144" s="928"/>
      <c r="O144" s="929"/>
      <c r="P144" s="929"/>
      <c r="Q144" s="929"/>
      <c r="R144" s="914"/>
      <c r="S144" s="914"/>
      <c r="T144" s="914"/>
      <c r="U144" s="914"/>
      <c r="V144" s="926"/>
      <c r="W144" s="926"/>
      <c r="X144" s="923"/>
      <c r="Y144" s="923"/>
      <c r="Z144" s="923"/>
      <c r="AA144" s="923"/>
      <c r="AB144" s="923"/>
      <c r="AC144" s="923"/>
      <c r="AD144" s="926"/>
      <c r="AE144" s="926"/>
      <c r="AF144" s="923"/>
      <c r="AG144" s="923"/>
      <c r="AH144" s="923"/>
      <c r="AI144" s="923"/>
      <c r="AJ144" s="923"/>
      <c r="AK144" s="923"/>
      <c r="AL144" s="923"/>
      <c r="AM144" s="923"/>
      <c r="AN144" s="923"/>
      <c r="AO144" s="923"/>
      <c r="AP144" s="240"/>
    </row>
    <row r="145" spans="1:42" ht="18">
      <c r="A145" s="343"/>
      <c r="B145" s="927"/>
      <c r="C145" s="928"/>
      <c r="D145" s="928"/>
      <c r="E145" s="928"/>
      <c r="F145" s="928"/>
      <c r="G145" s="928"/>
      <c r="H145" s="928"/>
      <c r="I145" s="928"/>
      <c r="J145" s="928"/>
      <c r="K145" s="928"/>
      <c r="L145" s="928"/>
      <c r="M145" s="928"/>
      <c r="N145" s="928"/>
      <c r="O145" s="929"/>
      <c r="P145" s="929"/>
      <c r="Q145" s="929"/>
      <c r="R145" s="914"/>
      <c r="S145" s="914"/>
      <c r="T145" s="914"/>
      <c r="U145" s="914"/>
      <c r="V145" s="926"/>
      <c r="W145" s="926"/>
      <c r="X145" s="923"/>
      <c r="Y145" s="923"/>
      <c r="Z145" s="923"/>
      <c r="AA145" s="923"/>
      <c r="AB145" s="923"/>
      <c r="AC145" s="923"/>
      <c r="AD145" s="926"/>
      <c r="AE145" s="926"/>
      <c r="AF145" s="923"/>
      <c r="AG145" s="923"/>
      <c r="AH145" s="923"/>
      <c r="AI145" s="923"/>
      <c r="AJ145" s="923"/>
      <c r="AK145" s="923"/>
      <c r="AL145" s="923"/>
      <c r="AM145" s="923"/>
      <c r="AN145" s="923"/>
      <c r="AO145" s="923"/>
      <c r="AP145" s="240"/>
    </row>
    <row r="146" spans="1:42" ht="27.75">
      <c r="A146" s="344"/>
      <c r="B146" s="924"/>
      <c r="C146" s="924"/>
      <c r="D146" s="924"/>
      <c r="E146" s="924"/>
      <c r="F146" s="924"/>
      <c r="G146" s="924"/>
      <c r="H146" s="924"/>
      <c r="I146" s="924"/>
      <c r="J146" s="924"/>
      <c r="K146" s="924"/>
      <c r="L146" s="924"/>
      <c r="M146" s="924"/>
      <c r="N146" s="924"/>
      <c r="O146" s="924"/>
      <c r="P146" s="924"/>
      <c r="Q146" s="924"/>
      <c r="R146" s="925"/>
      <c r="S146" s="925"/>
      <c r="T146" s="914"/>
      <c r="U146" s="914"/>
      <c r="V146" s="914"/>
      <c r="W146" s="914"/>
      <c r="X146" s="914"/>
      <c r="Y146" s="914"/>
      <c r="Z146" s="914"/>
      <c r="AA146" s="914"/>
      <c r="AB146" s="914"/>
      <c r="AC146" s="914"/>
      <c r="AD146" s="914"/>
      <c r="AE146" s="914"/>
      <c r="AF146" s="914"/>
      <c r="AG146" s="914"/>
      <c r="AH146" s="914"/>
      <c r="AI146" s="914"/>
      <c r="AJ146" s="914"/>
      <c r="AK146" s="914"/>
      <c r="AL146" s="914"/>
      <c r="AM146" s="914"/>
      <c r="AN146" s="915"/>
      <c r="AO146" s="915"/>
      <c r="AP146" s="240"/>
    </row>
    <row r="147" spans="1:42" ht="20.25">
      <c r="A147" s="240"/>
      <c r="B147" s="919"/>
      <c r="C147" s="919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</row>
    <row r="148" spans="1:42" ht="23.25">
      <c r="A148" s="345"/>
      <c r="B148" s="920"/>
      <c r="C148" s="921"/>
      <c r="D148" s="921"/>
      <c r="E148" s="921"/>
      <c r="F148" s="921"/>
      <c r="G148" s="921"/>
      <c r="H148" s="921"/>
      <c r="I148" s="921"/>
      <c r="J148" s="921"/>
      <c r="K148" s="921"/>
      <c r="L148" s="921"/>
      <c r="M148" s="921"/>
      <c r="N148" s="921"/>
      <c r="O148" s="922"/>
      <c r="P148" s="922"/>
      <c r="Q148" s="922"/>
      <c r="R148" s="918"/>
      <c r="S148" s="918"/>
      <c r="T148" s="918"/>
      <c r="U148" s="918"/>
      <c r="V148" s="912"/>
      <c r="W148" s="912"/>
      <c r="X148" s="912"/>
      <c r="Y148" s="912"/>
      <c r="Z148" s="912"/>
      <c r="AA148" s="912"/>
      <c r="AB148" s="912"/>
      <c r="AC148" s="912"/>
      <c r="AD148" s="912"/>
      <c r="AE148" s="912"/>
      <c r="AF148" s="918"/>
      <c r="AG148" s="918"/>
      <c r="AH148" s="912"/>
      <c r="AI148" s="912"/>
      <c r="AJ148" s="912"/>
      <c r="AK148" s="912"/>
      <c r="AL148" s="912"/>
      <c r="AM148" s="912"/>
      <c r="AN148" s="913"/>
      <c r="AO148" s="913"/>
      <c r="AP148" s="240"/>
    </row>
  </sheetData>
  <mergeCells count="1317">
    <mergeCell ref="AM132:AN132"/>
    <mergeCell ref="AO132:AP132"/>
    <mergeCell ref="AC132:AD132"/>
    <mergeCell ref="AE132:AF132"/>
    <mergeCell ref="AG132:AH132"/>
    <mergeCell ref="AI132:AJ132"/>
    <mergeCell ref="AM130:AN130"/>
    <mergeCell ref="AO130:AP130"/>
    <mergeCell ref="C132:O132"/>
    <mergeCell ref="P132:R132"/>
    <mergeCell ref="S132:T132"/>
    <mergeCell ref="U132:V132"/>
    <mergeCell ref="W132:X132"/>
    <mergeCell ref="Y132:Z132"/>
    <mergeCell ref="AA132:AB132"/>
    <mergeCell ref="AK132:AL132"/>
    <mergeCell ref="AE130:AF130"/>
    <mergeCell ref="AG130:AH130"/>
    <mergeCell ref="AI130:AJ130"/>
    <mergeCell ref="AK130:AL130"/>
    <mergeCell ref="AK129:AL129"/>
    <mergeCell ref="AM129:AN129"/>
    <mergeCell ref="AO129:AP129"/>
    <mergeCell ref="C130:R130"/>
    <mergeCell ref="S130:T130"/>
    <mergeCell ref="U130:V130"/>
    <mergeCell ref="W130:X130"/>
    <mergeCell ref="Y130:Z130"/>
    <mergeCell ref="AA130:AB130"/>
    <mergeCell ref="AC130:AD130"/>
    <mergeCell ref="AC129:AD129"/>
    <mergeCell ref="AE129:AF129"/>
    <mergeCell ref="AG129:AH129"/>
    <mergeCell ref="AI129:AJ129"/>
    <mergeCell ref="AK128:AL128"/>
    <mergeCell ref="AM128:AN128"/>
    <mergeCell ref="AO128:AP128"/>
    <mergeCell ref="C129:O129"/>
    <mergeCell ref="P129:R129"/>
    <mergeCell ref="S129:T129"/>
    <mergeCell ref="U129:V129"/>
    <mergeCell ref="W129:X129"/>
    <mergeCell ref="Y129:Z129"/>
    <mergeCell ref="AA129:AB129"/>
    <mergeCell ref="AC128:AD128"/>
    <mergeCell ref="AE128:AF128"/>
    <mergeCell ref="AG128:AH128"/>
    <mergeCell ref="AI128:AJ128"/>
    <mergeCell ref="AK127:AL127"/>
    <mergeCell ref="AM127:AN127"/>
    <mergeCell ref="AO127:AP127"/>
    <mergeCell ref="C128:O128"/>
    <mergeCell ref="P128:R128"/>
    <mergeCell ref="S128:T128"/>
    <mergeCell ref="U128:V128"/>
    <mergeCell ref="W128:X128"/>
    <mergeCell ref="Y128:Z128"/>
    <mergeCell ref="AA128:AB128"/>
    <mergeCell ref="AC127:AD127"/>
    <mergeCell ref="AE127:AF127"/>
    <mergeCell ref="AG127:AH127"/>
    <mergeCell ref="AI127:AJ127"/>
    <mergeCell ref="AK126:AL126"/>
    <mergeCell ref="AM126:AN126"/>
    <mergeCell ref="AO126:AP126"/>
    <mergeCell ref="C127:O127"/>
    <mergeCell ref="P127:R127"/>
    <mergeCell ref="S127:T127"/>
    <mergeCell ref="U127:V127"/>
    <mergeCell ref="W127:X127"/>
    <mergeCell ref="Y127:Z127"/>
    <mergeCell ref="AA127:AB127"/>
    <mergeCell ref="AC126:AD126"/>
    <mergeCell ref="AE126:AF126"/>
    <mergeCell ref="AG126:AH126"/>
    <mergeCell ref="AI126:AJ126"/>
    <mergeCell ref="AK125:AL125"/>
    <mergeCell ref="AM125:AN125"/>
    <mergeCell ref="AO125:AP125"/>
    <mergeCell ref="C126:O126"/>
    <mergeCell ref="P126:R126"/>
    <mergeCell ref="S126:T126"/>
    <mergeCell ref="U126:V126"/>
    <mergeCell ref="W126:X126"/>
    <mergeCell ref="Y126:Z126"/>
    <mergeCell ref="AA126:AB126"/>
    <mergeCell ref="AC125:AD125"/>
    <mergeCell ref="AE125:AF125"/>
    <mergeCell ref="AG125:AH125"/>
    <mergeCell ref="AI125:AJ125"/>
    <mergeCell ref="AK124:AL124"/>
    <mergeCell ref="AM124:AN124"/>
    <mergeCell ref="AO124:AP124"/>
    <mergeCell ref="C125:O125"/>
    <mergeCell ref="P125:R125"/>
    <mergeCell ref="S125:T125"/>
    <mergeCell ref="U125:V125"/>
    <mergeCell ref="W125:X125"/>
    <mergeCell ref="Y125:Z125"/>
    <mergeCell ref="AA125:AB125"/>
    <mergeCell ref="AC124:AD124"/>
    <mergeCell ref="AE124:AF124"/>
    <mergeCell ref="AG124:AH124"/>
    <mergeCell ref="AI124:AJ124"/>
    <mergeCell ref="AK123:AL123"/>
    <mergeCell ref="AM123:AN123"/>
    <mergeCell ref="AO123:AP123"/>
    <mergeCell ref="C124:O124"/>
    <mergeCell ref="P124:R124"/>
    <mergeCell ref="S124:T124"/>
    <mergeCell ref="U124:V124"/>
    <mergeCell ref="W124:X124"/>
    <mergeCell ref="Y124:Z124"/>
    <mergeCell ref="AA124:AB124"/>
    <mergeCell ref="AC123:AD123"/>
    <mergeCell ref="AE123:AF123"/>
    <mergeCell ref="AG123:AH123"/>
    <mergeCell ref="AI123:AJ123"/>
    <mergeCell ref="AK122:AL122"/>
    <mergeCell ref="AM122:AN122"/>
    <mergeCell ref="AO122:AP122"/>
    <mergeCell ref="C123:O123"/>
    <mergeCell ref="P123:R123"/>
    <mergeCell ref="S123:T123"/>
    <mergeCell ref="U123:V123"/>
    <mergeCell ref="W123:X123"/>
    <mergeCell ref="Y123:Z123"/>
    <mergeCell ref="AA123:AB123"/>
    <mergeCell ref="AC122:AD122"/>
    <mergeCell ref="AE122:AF122"/>
    <mergeCell ref="AG122:AH122"/>
    <mergeCell ref="AI122:AJ122"/>
    <mergeCell ref="AK120:AL120"/>
    <mergeCell ref="AM120:AN120"/>
    <mergeCell ref="AO120:AP120"/>
    <mergeCell ref="C122:O122"/>
    <mergeCell ref="P122:R122"/>
    <mergeCell ref="S122:T122"/>
    <mergeCell ref="U122:V122"/>
    <mergeCell ref="W122:X122"/>
    <mergeCell ref="Y122:Z122"/>
    <mergeCell ref="AA122:AB122"/>
    <mergeCell ref="AC120:AD120"/>
    <mergeCell ref="AE120:AF120"/>
    <mergeCell ref="AG120:AH120"/>
    <mergeCell ref="AI120:AJ120"/>
    <mergeCell ref="AR116:AS116"/>
    <mergeCell ref="E118:I118"/>
    <mergeCell ref="E119:S119"/>
    <mergeCell ref="C120:O120"/>
    <mergeCell ref="P120:R120"/>
    <mergeCell ref="S120:T120"/>
    <mergeCell ref="U120:V120"/>
    <mergeCell ref="W120:X120"/>
    <mergeCell ref="Y120:Z120"/>
    <mergeCell ref="AA120:AB120"/>
    <mergeCell ref="AJ116:AK116"/>
    <mergeCell ref="AL116:AM116"/>
    <mergeCell ref="AN116:AO116"/>
    <mergeCell ref="AP116:AQ116"/>
    <mergeCell ref="AR115:AS115"/>
    <mergeCell ref="F116:R116"/>
    <mergeCell ref="S116:U116"/>
    <mergeCell ref="V116:W116"/>
    <mergeCell ref="X116:Y116"/>
    <mergeCell ref="Z116:AA116"/>
    <mergeCell ref="AB116:AC116"/>
    <mergeCell ref="AD116:AE116"/>
    <mergeCell ref="AF116:AG116"/>
    <mergeCell ref="AH116:AI116"/>
    <mergeCell ref="AJ115:AK115"/>
    <mergeCell ref="AL115:AM115"/>
    <mergeCell ref="AN115:AO115"/>
    <mergeCell ref="AP115:AQ115"/>
    <mergeCell ref="AR113:AS113"/>
    <mergeCell ref="F115:R115"/>
    <mergeCell ref="S115:U115"/>
    <mergeCell ref="V115:W115"/>
    <mergeCell ref="X115:Y115"/>
    <mergeCell ref="Z115:AA115"/>
    <mergeCell ref="AB115:AC115"/>
    <mergeCell ref="AD115:AE115"/>
    <mergeCell ref="AF115:AG115"/>
    <mergeCell ref="AH115:AI115"/>
    <mergeCell ref="AJ113:AK113"/>
    <mergeCell ref="AL113:AM113"/>
    <mergeCell ref="AN113:AO113"/>
    <mergeCell ref="AP113:AQ113"/>
    <mergeCell ref="AP112:AQ112"/>
    <mergeCell ref="AR112:AS112"/>
    <mergeCell ref="F113:U113"/>
    <mergeCell ref="V113:W113"/>
    <mergeCell ref="X113:Y113"/>
    <mergeCell ref="Z113:AA113"/>
    <mergeCell ref="AB113:AC113"/>
    <mergeCell ref="AD113:AE113"/>
    <mergeCell ref="AF113:AG113"/>
    <mergeCell ref="AH113:AI113"/>
    <mergeCell ref="AH112:AI112"/>
    <mergeCell ref="AJ112:AK112"/>
    <mergeCell ref="AL112:AM112"/>
    <mergeCell ref="AN112:AO112"/>
    <mergeCell ref="AP111:AQ111"/>
    <mergeCell ref="AR111:AS111"/>
    <mergeCell ref="F112:R112"/>
    <mergeCell ref="S112:U112"/>
    <mergeCell ref="V112:W112"/>
    <mergeCell ref="X112:Y112"/>
    <mergeCell ref="Z112:AA112"/>
    <mergeCell ref="AB112:AC112"/>
    <mergeCell ref="AD112:AE112"/>
    <mergeCell ref="AF112:AG112"/>
    <mergeCell ref="AH111:AI111"/>
    <mergeCell ref="AJ111:AK111"/>
    <mergeCell ref="AL111:AM111"/>
    <mergeCell ref="AN111:AO111"/>
    <mergeCell ref="AP110:AQ110"/>
    <mergeCell ref="AR110:AS110"/>
    <mergeCell ref="F111:R111"/>
    <mergeCell ref="S111:U111"/>
    <mergeCell ref="V111:W111"/>
    <mergeCell ref="X111:Y111"/>
    <mergeCell ref="Z111:AA111"/>
    <mergeCell ref="AB111:AC111"/>
    <mergeCell ref="AD111:AE111"/>
    <mergeCell ref="AF111:AG111"/>
    <mergeCell ref="AH110:AI110"/>
    <mergeCell ref="AJ110:AK110"/>
    <mergeCell ref="AL110:AM110"/>
    <mergeCell ref="AN110:AO110"/>
    <mergeCell ref="AP109:AQ109"/>
    <mergeCell ref="AR109:AS109"/>
    <mergeCell ref="F110:R110"/>
    <mergeCell ref="S110:U110"/>
    <mergeCell ref="V110:W110"/>
    <mergeCell ref="X110:Y110"/>
    <mergeCell ref="Z110:AA110"/>
    <mergeCell ref="AB110:AC110"/>
    <mergeCell ref="AD110:AE110"/>
    <mergeCell ref="AF110:AG110"/>
    <mergeCell ref="AH109:AI109"/>
    <mergeCell ref="AJ109:AK109"/>
    <mergeCell ref="AL109:AM109"/>
    <mergeCell ref="AN109:AO109"/>
    <mergeCell ref="AP108:AQ108"/>
    <mergeCell ref="AR108:AS108"/>
    <mergeCell ref="F109:R109"/>
    <mergeCell ref="S109:U109"/>
    <mergeCell ref="V109:W109"/>
    <mergeCell ref="X109:Y109"/>
    <mergeCell ref="Z109:AA109"/>
    <mergeCell ref="AB109:AC109"/>
    <mergeCell ref="AD109:AE109"/>
    <mergeCell ref="AF109:AG109"/>
    <mergeCell ref="AH108:AI108"/>
    <mergeCell ref="AJ108:AK108"/>
    <mergeCell ref="AL108:AM108"/>
    <mergeCell ref="AN108:AO108"/>
    <mergeCell ref="AP107:AQ107"/>
    <mergeCell ref="AR107:AS107"/>
    <mergeCell ref="F108:R108"/>
    <mergeCell ref="S108:U108"/>
    <mergeCell ref="V108:W108"/>
    <mergeCell ref="X108:Y108"/>
    <mergeCell ref="Z108:AA108"/>
    <mergeCell ref="AB108:AC108"/>
    <mergeCell ref="AD108:AE108"/>
    <mergeCell ref="AF108:AG108"/>
    <mergeCell ref="AH107:AI107"/>
    <mergeCell ref="AJ107:AK107"/>
    <mergeCell ref="AL107:AM107"/>
    <mergeCell ref="AN107:AO107"/>
    <mergeCell ref="AP106:AQ106"/>
    <mergeCell ref="AR106:AS106"/>
    <mergeCell ref="F107:R107"/>
    <mergeCell ref="S107:U107"/>
    <mergeCell ref="V107:W107"/>
    <mergeCell ref="X107:Y107"/>
    <mergeCell ref="Z107:AA107"/>
    <mergeCell ref="AB107:AC107"/>
    <mergeCell ref="AD107:AE107"/>
    <mergeCell ref="AF107:AG107"/>
    <mergeCell ref="AH106:AI106"/>
    <mergeCell ref="AJ106:AK106"/>
    <mergeCell ref="AL106:AM106"/>
    <mergeCell ref="AN106:AO106"/>
    <mergeCell ref="AP105:AQ105"/>
    <mergeCell ref="AR105:AS105"/>
    <mergeCell ref="F106:R106"/>
    <mergeCell ref="S106:U106"/>
    <mergeCell ref="V106:W106"/>
    <mergeCell ref="X106:Y106"/>
    <mergeCell ref="Z106:AA106"/>
    <mergeCell ref="AB106:AC106"/>
    <mergeCell ref="AD106:AE106"/>
    <mergeCell ref="AF106:AG106"/>
    <mergeCell ref="AH105:AI105"/>
    <mergeCell ref="AJ105:AK105"/>
    <mergeCell ref="AL105:AM105"/>
    <mergeCell ref="AN105:AO105"/>
    <mergeCell ref="AP104:AQ104"/>
    <mergeCell ref="AR104:AS104"/>
    <mergeCell ref="F105:R105"/>
    <mergeCell ref="S105:U105"/>
    <mergeCell ref="V105:W105"/>
    <mergeCell ref="X105:Y105"/>
    <mergeCell ref="Z105:AA105"/>
    <mergeCell ref="AB105:AC105"/>
    <mergeCell ref="AD105:AE105"/>
    <mergeCell ref="AF105:AG105"/>
    <mergeCell ref="AH104:AI104"/>
    <mergeCell ref="AJ104:AK104"/>
    <mergeCell ref="AL104:AM104"/>
    <mergeCell ref="AN104:AO104"/>
    <mergeCell ref="AP103:AQ103"/>
    <mergeCell ref="AR103:AS103"/>
    <mergeCell ref="F104:R104"/>
    <mergeCell ref="S104:U104"/>
    <mergeCell ref="V104:W104"/>
    <mergeCell ref="X104:Y104"/>
    <mergeCell ref="Z104:AA104"/>
    <mergeCell ref="AB104:AC104"/>
    <mergeCell ref="AD104:AE104"/>
    <mergeCell ref="AF104:AG104"/>
    <mergeCell ref="AH103:AI103"/>
    <mergeCell ref="AJ103:AK103"/>
    <mergeCell ref="AL103:AM103"/>
    <mergeCell ref="AN103:AO103"/>
    <mergeCell ref="AR96:AS96"/>
    <mergeCell ref="E99:I101"/>
    <mergeCell ref="F103:R103"/>
    <mergeCell ref="S103:U103"/>
    <mergeCell ref="V103:W103"/>
    <mergeCell ref="X103:Y103"/>
    <mergeCell ref="Z103:AA103"/>
    <mergeCell ref="AB103:AC103"/>
    <mergeCell ref="AD103:AE103"/>
    <mergeCell ref="AF103:AG103"/>
    <mergeCell ref="AD96:AE96"/>
    <mergeCell ref="AF96:AG96"/>
    <mergeCell ref="AH96:AI96"/>
    <mergeCell ref="AL96:AM96"/>
    <mergeCell ref="V96:W96"/>
    <mergeCell ref="X96:Y96"/>
    <mergeCell ref="Z96:AA96"/>
    <mergeCell ref="AB96:AC96"/>
    <mergeCell ref="AR93:AS93"/>
    <mergeCell ref="V94:W94"/>
    <mergeCell ref="V95:W95"/>
    <mergeCell ref="AH93:AI93"/>
    <mergeCell ref="AJ93:AK93"/>
    <mergeCell ref="AL93:AM93"/>
    <mergeCell ref="AN93:AO93"/>
    <mergeCell ref="AP92:AQ92"/>
    <mergeCell ref="AR92:AS92"/>
    <mergeCell ref="F93:U93"/>
    <mergeCell ref="V93:W93"/>
    <mergeCell ref="X93:Y93"/>
    <mergeCell ref="Z93:AA93"/>
    <mergeCell ref="AB93:AC93"/>
    <mergeCell ref="AD93:AE93"/>
    <mergeCell ref="AF93:AG93"/>
    <mergeCell ref="AP93:AQ93"/>
    <mergeCell ref="AH92:AI92"/>
    <mergeCell ref="AJ92:AK92"/>
    <mergeCell ref="AL92:AM92"/>
    <mergeCell ref="AN92:AO92"/>
    <mergeCell ref="AP90:AQ90"/>
    <mergeCell ref="AR90:AS90"/>
    <mergeCell ref="F92:R92"/>
    <mergeCell ref="S92:U92"/>
    <mergeCell ref="V92:W92"/>
    <mergeCell ref="X92:Y92"/>
    <mergeCell ref="Z92:AA92"/>
    <mergeCell ref="AB92:AC92"/>
    <mergeCell ref="AD92:AE92"/>
    <mergeCell ref="AF92:AG92"/>
    <mergeCell ref="AH90:AI90"/>
    <mergeCell ref="AJ90:AK90"/>
    <mergeCell ref="AL90:AM90"/>
    <mergeCell ref="AN90:AO90"/>
    <mergeCell ref="AP89:AQ89"/>
    <mergeCell ref="AR89:AS89"/>
    <mergeCell ref="F90:R90"/>
    <mergeCell ref="S90:U90"/>
    <mergeCell ref="V90:W90"/>
    <mergeCell ref="X90:Y90"/>
    <mergeCell ref="Z90:AA90"/>
    <mergeCell ref="AB90:AC90"/>
    <mergeCell ref="AD90:AE90"/>
    <mergeCell ref="AF90:AG90"/>
    <mergeCell ref="AH89:AI89"/>
    <mergeCell ref="AJ89:AK89"/>
    <mergeCell ref="AL89:AM89"/>
    <mergeCell ref="AN89:AO89"/>
    <mergeCell ref="AP88:AQ88"/>
    <mergeCell ref="AR88:AS88"/>
    <mergeCell ref="F89:R89"/>
    <mergeCell ref="S89:U89"/>
    <mergeCell ref="V89:W89"/>
    <mergeCell ref="X89:Y89"/>
    <mergeCell ref="Z89:AA89"/>
    <mergeCell ref="AB89:AC89"/>
    <mergeCell ref="AD89:AE89"/>
    <mergeCell ref="AF89:AG89"/>
    <mergeCell ref="AH88:AI88"/>
    <mergeCell ref="AJ88:AK88"/>
    <mergeCell ref="AL88:AM88"/>
    <mergeCell ref="AN88:AO88"/>
    <mergeCell ref="AP87:AQ87"/>
    <mergeCell ref="AR87:AS87"/>
    <mergeCell ref="F88:R88"/>
    <mergeCell ref="S88:U88"/>
    <mergeCell ref="V88:W88"/>
    <mergeCell ref="X88:Y88"/>
    <mergeCell ref="Z88:AA88"/>
    <mergeCell ref="AB88:AC88"/>
    <mergeCell ref="AD88:AE88"/>
    <mergeCell ref="AF88:AG88"/>
    <mergeCell ref="AH87:AI87"/>
    <mergeCell ref="AJ87:AK87"/>
    <mergeCell ref="AL87:AM87"/>
    <mergeCell ref="AN87:AO87"/>
    <mergeCell ref="AP86:AQ86"/>
    <mergeCell ref="AR86:AS86"/>
    <mergeCell ref="F87:R87"/>
    <mergeCell ref="S87:U87"/>
    <mergeCell ref="V87:W87"/>
    <mergeCell ref="X87:Y87"/>
    <mergeCell ref="Z87:AA87"/>
    <mergeCell ref="AB87:AC87"/>
    <mergeCell ref="AD87:AE87"/>
    <mergeCell ref="AF87:AG87"/>
    <mergeCell ref="AH86:AI86"/>
    <mergeCell ref="AJ86:AK86"/>
    <mergeCell ref="AL86:AM86"/>
    <mergeCell ref="AN86:AO86"/>
    <mergeCell ref="AP85:AQ85"/>
    <mergeCell ref="AR85:AS85"/>
    <mergeCell ref="F86:R86"/>
    <mergeCell ref="S86:U86"/>
    <mergeCell ref="V86:W86"/>
    <mergeCell ref="X86:Y86"/>
    <mergeCell ref="Z86:AA86"/>
    <mergeCell ref="AB86:AC86"/>
    <mergeCell ref="AD86:AE86"/>
    <mergeCell ref="AF86:AG86"/>
    <mergeCell ref="AH85:AI85"/>
    <mergeCell ref="AJ85:AK85"/>
    <mergeCell ref="AL85:AM85"/>
    <mergeCell ref="AN85:AO85"/>
    <mergeCell ref="AP84:AQ84"/>
    <mergeCell ref="AR84:AS84"/>
    <mergeCell ref="F85:R85"/>
    <mergeCell ref="S85:U85"/>
    <mergeCell ref="V85:W85"/>
    <mergeCell ref="X85:Y85"/>
    <mergeCell ref="Z85:AA85"/>
    <mergeCell ref="AB85:AC85"/>
    <mergeCell ref="AD85:AE85"/>
    <mergeCell ref="AF85:AG85"/>
    <mergeCell ref="AH84:AI84"/>
    <mergeCell ref="AJ84:AK84"/>
    <mergeCell ref="AL84:AM84"/>
    <mergeCell ref="AN84:AO84"/>
    <mergeCell ref="AP83:AQ83"/>
    <mergeCell ref="AR83:AS83"/>
    <mergeCell ref="F84:R84"/>
    <mergeCell ref="S84:U84"/>
    <mergeCell ref="V84:W84"/>
    <mergeCell ref="X84:Y84"/>
    <mergeCell ref="Z84:AA84"/>
    <mergeCell ref="AB84:AC84"/>
    <mergeCell ref="AD84:AE84"/>
    <mergeCell ref="AF84:AG84"/>
    <mergeCell ref="AH83:AI83"/>
    <mergeCell ref="AJ83:AK83"/>
    <mergeCell ref="AL83:AM83"/>
    <mergeCell ref="AN83:AO83"/>
    <mergeCell ref="AP82:AQ82"/>
    <mergeCell ref="AR82:AS82"/>
    <mergeCell ref="F83:R83"/>
    <mergeCell ref="S83:U83"/>
    <mergeCell ref="V83:W83"/>
    <mergeCell ref="X83:Y83"/>
    <mergeCell ref="Z83:AA83"/>
    <mergeCell ref="AB83:AC83"/>
    <mergeCell ref="AD83:AE83"/>
    <mergeCell ref="AF83:AG83"/>
    <mergeCell ref="AH82:AI82"/>
    <mergeCell ref="AJ82:AK82"/>
    <mergeCell ref="AL82:AM82"/>
    <mergeCell ref="AN82:AO82"/>
    <mergeCell ref="Z82:AA82"/>
    <mergeCell ref="AB82:AC82"/>
    <mergeCell ref="AD82:AE82"/>
    <mergeCell ref="AF82:AG82"/>
    <mergeCell ref="F82:R82"/>
    <mergeCell ref="S82:U82"/>
    <mergeCell ref="V82:W82"/>
    <mergeCell ref="X82:Y82"/>
    <mergeCell ref="AP77:AQ77"/>
    <mergeCell ref="AR77:AS77"/>
    <mergeCell ref="F78:R78"/>
    <mergeCell ref="E80:I81"/>
    <mergeCell ref="AH77:AI77"/>
    <mergeCell ref="AJ77:AK77"/>
    <mergeCell ref="AL77:AM77"/>
    <mergeCell ref="AN77:AO77"/>
    <mergeCell ref="AN76:AO76"/>
    <mergeCell ref="AP76:AQ76"/>
    <mergeCell ref="AR76:AS76"/>
    <mergeCell ref="F77:U77"/>
    <mergeCell ref="V77:W77"/>
    <mergeCell ref="X77:Y77"/>
    <mergeCell ref="Z77:AA77"/>
    <mergeCell ref="AB77:AC77"/>
    <mergeCell ref="AD77:AE77"/>
    <mergeCell ref="AF77:AG77"/>
    <mergeCell ref="AF76:AG76"/>
    <mergeCell ref="AH76:AI76"/>
    <mergeCell ref="AJ76:AK76"/>
    <mergeCell ref="AL76:AM76"/>
    <mergeCell ref="AN75:AO75"/>
    <mergeCell ref="AP75:AQ75"/>
    <mergeCell ref="AR75:AS75"/>
    <mergeCell ref="F76:R76"/>
    <mergeCell ref="S76:U76"/>
    <mergeCell ref="V76:W76"/>
    <mergeCell ref="X76:Y76"/>
    <mergeCell ref="Z76:AA76"/>
    <mergeCell ref="AB76:AC76"/>
    <mergeCell ref="AD76:AE76"/>
    <mergeCell ref="AF75:AG75"/>
    <mergeCell ref="AH75:AI75"/>
    <mergeCell ref="AJ75:AK75"/>
    <mergeCell ref="AL75:AM75"/>
    <mergeCell ref="AN74:AO74"/>
    <mergeCell ref="AP74:AQ74"/>
    <mergeCell ref="AR74:AS74"/>
    <mergeCell ref="F75:R75"/>
    <mergeCell ref="S75:U75"/>
    <mergeCell ref="V75:W75"/>
    <mergeCell ref="X75:Y75"/>
    <mergeCell ref="Z75:AA75"/>
    <mergeCell ref="AB75:AC75"/>
    <mergeCell ref="AD75:AE75"/>
    <mergeCell ref="AF74:AG74"/>
    <mergeCell ref="AH74:AI74"/>
    <mergeCell ref="AJ74:AK74"/>
    <mergeCell ref="AL74:AM74"/>
    <mergeCell ref="AN73:AO73"/>
    <mergeCell ref="AP73:AQ73"/>
    <mergeCell ref="AR73:AS73"/>
    <mergeCell ref="F74:R74"/>
    <mergeCell ref="S74:U74"/>
    <mergeCell ref="V74:W74"/>
    <mergeCell ref="X74:Y74"/>
    <mergeCell ref="Z74:AA74"/>
    <mergeCell ref="AB74:AC74"/>
    <mergeCell ref="AD74:AE74"/>
    <mergeCell ref="AF73:AG73"/>
    <mergeCell ref="AH73:AI73"/>
    <mergeCell ref="AJ73:AK73"/>
    <mergeCell ref="AL73:AM73"/>
    <mergeCell ref="AN72:AO72"/>
    <mergeCell ref="AP72:AQ72"/>
    <mergeCell ref="AR72:AS72"/>
    <mergeCell ref="F73:R73"/>
    <mergeCell ref="S73:U73"/>
    <mergeCell ref="V73:W73"/>
    <mergeCell ref="X73:Y73"/>
    <mergeCell ref="Z73:AA73"/>
    <mergeCell ref="AB73:AC73"/>
    <mergeCell ref="AD73:AE73"/>
    <mergeCell ref="AF72:AG72"/>
    <mergeCell ref="AH72:AI72"/>
    <mergeCell ref="AJ72:AK72"/>
    <mergeCell ref="AL72:AM72"/>
    <mergeCell ref="AN71:AO71"/>
    <mergeCell ref="AP71:AQ71"/>
    <mergeCell ref="AR71:AS71"/>
    <mergeCell ref="F72:R72"/>
    <mergeCell ref="S72:U72"/>
    <mergeCell ref="V72:W72"/>
    <mergeCell ref="X72:Y72"/>
    <mergeCell ref="Z72:AA72"/>
    <mergeCell ref="AB72:AC72"/>
    <mergeCell ref="AD72:AE72"/>
    <mergeCell ref="AF71:AG71"/>
    <mergeCell ref="AH71:AI71"/>
    <mergeCell ref="AJ71:AK71"/>
    <mergeCell ref="AL71:AM71"/>
    <mergeCell ref="AN70:AO70"/>
    <mergeCell ref="AP70:AQ70"/>
    <mergeCell ref="AR70:AS70"/>
    <mergeCell ref="F71:R71"/>
    <mergeCell ref="S71:U71"/>
    <mergeCell ref="V71:W71"/>
    <mergeCell ref="X71:Y71"/>
    <mergeCell ref="Z71:AA71"/>
    <mergeCell ref="AB71:AC71"/>
    <mergeCell ref="AD71:AE71"/>
    <mergeCell ref="AF70:AG70"/>
    <mergeCell ref="AH70:AI70"/>
    <mergeCell ref="AJ70:AK70"/>
    <mergeCell ref="AL70:AM70"/>
    <mergeCell ref="AN69:AO69"/>
    <mergeCell ref="AP69:AQ69"/>
    <mergeCell ref="AR69:AS69"/>
    <mergeCell ref="F70:R70"/>
    <mergeCell ref="S70:U70"/>
    <mergeCell ref="V70:W70"/>
    <mergeCell ref="X70:Y70"/>
    <mergeCell ref="Z70:AA70"/>
    <mergeCell ref="AB70:AC70"/>
    <mergeCell ref="AD70:AE70"/>
    <mergeCell ref="AF69:AG69"/>
    <mergeCell ref="AH69:AI69"/>
    <mergeCell ref="AJ69:AK69"/>
    <mergeCell ref="AL69:AM69"/>
    <mergeCell ref="AN68:AO68"/>
    <mergeCell ref="AP68:AQ68"/>
    <mergeCell ref="AR68:AS68"/>
    <mergeCell ref="F69:R69"/>
    <mergeCell ref="S69:U69"/>
    <mergeCell ref="V69:W69"/>
    <mergeCell ref="X69:Y69"/>
    <mergeCell ref="Z69:AA69"/>
    <mergeCell ref="AB69:AC69"/>
    <mergeCell ref="AD69:AE69"/>
    <mergeCell ref="AF68:AG68"/>
    <mergeCell ref="AH68:AI68"/>
    <mergeCell ref="AJ68:AK68"/>
    <mergeCell ref="AL68:AM68"/>
    <mergeCell ref="AP61:AQ61"/>
    <mergeCell ref="AR61:AS61"/>
    <mergeCell ref="A64:I66"/>
    <mergeCell ref="F68:R68"/>
    <mergeCell ref="S68:U68"/>
    <mergeCell ref="V68:W68"/>
    <mergeCell ref="X68:Y68"/>
    <mergeCell ref="Z68:AA68"/>
    <mergeCell ref="AB68:AC68"/>
    <mergeCell ref="AD68:AE68"/>
    <mergeCell ref="AH61:AI61"/>
    <mergeCell ref="AJ61:AK61"/>
    <mergeCell ref="AL61:AM61"/>
    <mergeCell ref="AN61:AO61"/>
    <mergeCell ref="AN60:AO60"/>
    <mergeCell ref="AP60:AQ60"/>
    <mergeCell ref="AR60:AS60"/>
    <mergeCell ref="F61:U61"/>
    <mergeCell ref="V61:W61"/>
    <mergeCell ref="X61:Y61"/>
    <mergeCell ref="Z61:AA61"/>
    <mergeCell ref="AB61:AC61"/>
    <mergeCell ref="AD61:AE61"/>
    <mergeCell ref="AF61:AG61"/>
    <mergeCell ref="AF60:AG60"/>
    <mergeCell ref="AH60:AI60"/>
    <mergeCell ref="AJ60:AK60"/>
    <mergeCell ref="AL60:AM60"/>
    <mergeCell ref="AN59:AO59"/>
    <mergeCell ref="AP59:AQ59"/>
    <mergeCell ref="AR59:AS59"/>
    <mergeCell ref="F60:R60"/>
    <mergeCell ref="S60:U60"/>
    <mergeCell ref="V60:W60"/>
    <mergeCell ref="X60:Y60"/>
    <mergeCell ref="Z60:AA60"/>
    <mergeCell ref="AB60:AC60"/>
    <mergeCell ref="AD60:AE60"/>
    <mergeCell ref="AF59:AG59"/>
    <mergeCell ref="AH59:AI59"/>
    <mergeCell ref="AJ59:AK59"/>
    <mergeCell ref="AL59:AM59"/>
    <mergeCell ref="AN58:AO58"/>
    <mergeCell ref="AP58:AQ58"/>
    <mergeCell ref="AR58:AS58"/>
    <mergeCell ref="F59:R59"/>
    <mergeCell ref="S59:U59"/>
    <mergeCell ref="V59:W59"/>
    <mergeCell ref="X59:Y59"/>
    <mergeCell ref="Z59:AA59"/>
    <mergeCell ref="AB59:AC59"/>
    <mergeCell ref="AD59:AE59"/>
    <mergeCell ref="AF58:AG58"/>
    <mergeCell ref="AH58:AI58"/>
    <mergeCell ref="AJ58:AK58"/>
    <mergeCell ref="AL58:AM58"/>
    <mergeCell ref="AN57:AO57"/>
    <mergeCell ref="AP57:AQ57"/>
    <mergeCell ref="AR57:AS57"/>
    <mergeCell ref="F58:R58"/>
    <mergeCell ref="S58:U58"/>
    <mergeCell ref="V58:W58"/>
    <mergeCell ref="X58:Y58"/>
    <mergeCell ref="Z58:AA58"/>
    <mergeCell ref="AB58:AC58"/>
    <mergeCell ref="AD58:AE58"/>
    <mergeCell ref="AF57:AG57"/>
    <mergeCell ref="AH57:AI57"/>
    <mergeCell ref="AJ57:AK57"/>
    <mergeCell ref="AL57:AM57"/>
    <mergeCell ref="AN56:AO56"/>
    <mergeCell ref="AP56:AQ56"/>
    <mergeCell ref="AR56:AS56"/>
    <mergeCell ref="F57:R57"/>
    <mergeCell ref="S57:U57"/>
    <mergeCell ref="V57:W57"/>
    <mergeCell ref="X57:Y57"/>
    <mergeCell ref="Z57:AA57"/>
    <mergeCell ref="AB57:AC57"/>
    <mergeCell ref="AD57:AE57"/>
    <mergeCell ref="AF56:AG56"/>
    <mergeCell ref="AH56:AI56"/>
    <mergeCell ref="AJ56:AK56"/>
    <mergeCell ref="AL56:AM56"/>
    <mergeCell ref="AN55:AO55"/>
    <mergeCell ref="AP55:AQ55"/>
    <mergeCell ref="AR55:AS55"/>
    <mergeCell ref="F56:R56"/>
    <mergeCell ref="S56:U56"/>
    <mergeCell ref="V56:W56"/>
    <mergeCell ref="X56:Y56"/>
    <mergeCell ref="Z56:AA56"/>
    <mergeCell ref="AB56:AC56"/>
    <mergeCell ref="AD56:AE56"/>
    <mergeCell ref="AF55:AG55"/>
    <mergeCell ref="AH55:AI55"/>
    <mergeCell ref="AJ55:AK55"/>
    <mergeCell ref="AL55:AM55"/>
    <mergeCell ref="AN54:AO54"/>
    <mergeCell ref="AP54:AQ54"/>
    <mergeCell ref="AR54:AS54"/>
    <mergeCell ref="F55:R55"/>
    <mergeCell ref="S55:U55"/>
    <mergeCell ref="V55:W55"/>
    <mergeCell ref="X55:Y55"/>
    <mergeCell ref="Z55:AA55"/>
    <mergeCell ref="AB55:AC55"/>
    <mergeCell ref="AD55:AE55"/>
    <mergeCell ref="AF54:AG54"/>
    <mergeCell ref="AH54:AI54"/>
    <mergeCell ref="AJ54:AK54"/>
    <mergeCell ref="AL54:AM54"/>
    <mergeCell ref="AN53:AO53"/>
    <mergeCell ref="AP53:AQ53"/>
    <mergeCell ref="AR53:AS53"/>
    <mergeCell ref="F54:R54"/>
    <mergeCell ref="S54:U54"/>
    <mergeCell ref="V54:W54"/>
    <mergeCell ref="X54:Y54"/>
    <mergeCell ref="Z54:AA54"/>
    <mergeCell ref="AB54:AC54"/>
    <mergeCell ref="AD54:AE54"/>
    <mergeCell ref="AF53:AG53"/>
    <mergeCell ref="AH53:AI53"/>
    <mergeCell ref="AJ53:AK53"/>
    <mergeCell ref="AL53:AM53"/>
    <mergeCell ref="AN52:AO52"/>
    <mergeCell ref="AP52:AQ52"/>
    <mergeCell ref="AR52:AS52"/>
    <mergeCell ref="F53:R53"/>
    <mergeCell ref="S53:U53"/>
    <mergeCell ref="V53:W53"/>
    <mergeCell ref="X53:Y53"/>
    <mergeCell ref="Z53:AA53"/>
    <mergeCell ref="AB53:AC53"/>
    <mergeCell ref="AD53:AE53"/>
    <mergeCell ref="AF52:AG52"/>
    <mergeCell ref="AH52:AI52"/>
    <mergeCell ref="AJ52:AK52"/>
    <mergeCell ref="AL52:AM52"/>
    <mergeCell ref="X52:Y52"/>
    <mergeCell ref="Z52:AA52"/>
    <mergeCell ref="AB52:AC52"/>
    <mergeCell ref="AD52:AE52"/>
    <mergeCell ref="E48:I50"/>
    <mergeCell ref="F52:R52"/>
    <mergeCell ref="S52:U52"/>
    <mergeCell ref="V52:W52"/>
    <mergeCell ref="AL46:AM46"/>
    <mergeCell ref="AN46:AO46"/>
    <mergeCell ref="AP46:AQ46"/>
    <mergeCell ref="AR46:AS46"/>
    <mergeCell ref="AR45:AS45"/>
    <mergeCell ref="F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J45:AK45"/>
    <mergeCell ref="AL45:AM45"/>
    <mergeCell ref="AN45:AO45"/>
    <mergeCell ref="AP45:AQ45"/>
    <mergeCell ref="AR44:AS44"/>
    <mergeCell ref="F45:R45"/>
    <mergeCell ref="S45:U45"/>
    <mergeCell ref="V45:W45"/>
    <mergeCell ref="X45:Y45"/>
    <mergeCell ref="Z45:AA45"/>
    <mergeCell ref="AB45:AC45"/>
    <mergeCell ref="AD45:AE45"/>
    <mergeCell ref="AF45:AG45"/>
    <mergeCell ref="AH45:AI45"/>
    <mergeCell ref="AJ44:AK44"/>
    <mergeCell ref="AL44:AM44"/>
    <mergeCell ref="AN44:AO44"/>
    <mergeCell ref="AP44:AQ44"/>
    <mergeCell ref="AR43:AS43"/>
    <mergeCell ref="F44:R44"/>
    <mergeCell ref="S44:U44"/>
    <mergeCell ref="V44:W44"/>
    <mergeCell ref="X44:Y44"/>
    <mergeCell ref="Z44:AA44"/>
    <mergeCell ref="AB44:AC44"/>
    <mergeCell ref="AD44:AE44"/>
    <mergeCell ref="AF44:AG44"/>
    <mergeCell ref="AH44:AI44"/>
    <mergeCell ref="AJ43:AK43"/>
    <mergeCell ref="AL43:AM43"/>
    <mergeCell ref="AN43:AO43"/>
    <mergeCell ref="AP43:AQ43"/>
    <mergeCell ref="AR42:AS42"/>
    <mergeCell ref="F43:R43"/>
    <mergeCell ref="S43:U43"/>
    <mergeCell ref="V43:W43"/>
    <mergeCell ref="X43:Y43"/>
    <mergeCell ref="Z43:AA43"/>
    <mergeCell ref="AB43:AC43"/>
    <mergeCell ref="AD43:AE43"/>
    <mergeCell ref="AF43:AG43"/>
    <mergeCell ref="AH43:AI43"/>
    <mergeCell ref="AJ42:AK42"/>
    <mergeCell ref="AL42:AM42"/>
    <mergeCell ref="AN42:AO42"/>
    <mergeCell ref="AP42:AQ42"/>
    <mergeCell ref="AR41:AS41"/>
    <mergeCell ref="F42:R42"/>
    <mergeCell ref="S42:U42"/>
    <mergeCell ref="V42:W42"/>
    <mergeCell ref="X42:Y42"/>
    <mergeCell ref="Z42:AA42"/>
    <mergeCell ref="AB42:AC42"/>
    <mergeCell ref="AD42:AE42"/>
    <mergeCell ref="AF42:AG42"/>
    <mergeCell ref="AH42:AI42"/>
    <mergeCell ref="AH41:AI41"/>
    <mergeCell ref="AL41:AM41"/>
    <mergeCell ref="AN41:AO41"/>
    <mergeCell ref="AP41:AQ41"/>
    <mergeCell ref="AP40:AQ40"/>
    <mergeCell ref="AR40:AS40"/>
    <mergeCell ref="F41:R41"/>
    <mergeCell ref="S41:U41"/>
    <mergeCell ref="V41:W41"/>
    <mergeCell ref="X41:Y41"/>
    <mergeCell ref="Z41:AA41"/>
    <mergeCell ref="AB41:AC41"/>
    <mergeCell ref="AD41:AE41"/>
    <mergeCell ref="AF41:AG41"/>
    <mergeCell ref="AH40:AI40"/>
    <mergeCell ref="AJ40:AK40"/>
    <mergeCell ref="AL40:AM40"/>
    <mergeCell ref="AN40:AO40"/>
    <mergeCell ref="AP39:AQ39"/>
    <mergeCell ref="AR39:AS39"/>
    <mergeCell ref="F40:R40"/>
    <mergeCell ref="S40:U40"/>
    <mergeCell ref="V40:W40"/>
    <mergeCell ref="X40:Y40"/>
    <mergeCell ref="Z40:AA40"/>
    <mergeCell ref="AB40:AC40"/>
    <mergeCell ref="AD40:AE40"/>
    <mergeCell ref="AF40:AG40"/>
    <mergeCell ref="AH39:AI39"/>
    <mergeCell ref="AJ39:AK39"/>
    <mergeCell ref="AL39:AM39"/>
    <mergeCell ref="AN39:AO39"/>
    <mergeCell ref="AR33:AS33"/>
    <mergeCell ref="E35:I37"/>
    <mergeCell ref="F39:R39"/>
    <mergeCell ref="S39:U39"/>
    <mergeCell ref="V39:W39"/>
    <mergeCell ref="X39:Y39"/>
    <mergeCell ref="Z39:AA39"/>
    <mergeCell ref="AB39:AC39"/>
    <mergeCell ref="AD39:AE39"/>
    <mergeCell ref="AF39:AG39"/>
    <mergeCell ref="AJ33:AK33"/>
    <mergeCell ref="AL33:AM33"/>
    <mergeCell ref="AN33:AO33"/>
    <mergeCell ref="AP33:AQ33"/>
    <mergeCell ref="AN32:AO32"/>
    <mergeCell ref="AP32:AQ32"/>
    <mergeCell ref="F33:U33"/>
    <mergeCell ref="V33:W33"/>
    <mergeCell ref="X33:Y33"/>
    <mergeCell ref="Z33:AA33"/>
    <mergeCell ref="AB33:AC33"/>
    <mergeCell ref="AD33:AE33"/>
    <mergeCell ref="AF33:AG33"/>
    <mergeCell ref="AH33:AI33"/>
    <mergeCell ref="AF32:AG32"/>
    <mergeCell ref="AH32:AI32"/>
    <mergeCell ref="AJ32:AK32"/>
    <mergeCell ref="AL32:AM32"/>
    <mergeCell ref="AN31:AO31"/>
    <mergeCell ref="AP31:AQ31"/>
    <mergeCell ref="AR31:AS31"/>
    <mergeCell ref="F32:R32"/>
    <mergeCell ref="S32:U32"/>
    <mergeCell ref="V32:W32"/>
    <mergeCell ref="X32:Y32"/>
    <mergeCell ref="Z32:AA32"/>
    <mergeCell ref="AB32:AC32"/>
    <mergeCell ref="AD32:AE32"/>
    <mergeCell ref="AF31:AG31"/>
    <mergeCell ref="AH31:AI31"/>
    <mergeCell ref="AJ31:AK31"/>
    <mergeCell ref="AL31:AM31"/>
    <mergeCell ref="AN30:AO30"/>
    <mergeCell ref="AP30:AQ30"/>
    <mergeCell ref="AR30:AS30"/>
    <mergeCell ref="F31:R31"/>
    <mergeCell ref="S31:U31"/>
    <mergeCell ref="V31:W31"/>
    <mergeCell ref="X31:Y31"/>
    <mergeCell ref="Z31:AA31"/>
    <mergeCell ref="AB31:AC31"/>
    <mergeCell ref="AD31:AE31"/>
    <mergeCell ref="AF30:AG30"/>
    <mergeCell ref="AH30:AI30"/>
    <mergeCell ref="AJ30:AK30"/>
    <mergeCell ref="AL30:AM30"/>
    <mergeCell ref="AN29:AO29"/>
    <mergeCell ref="AP29:AQ29"/>
    <mergeCell ref="AR29:AS29"/>
    <mergeCell ref="F30:R30"/>
    <mergeCell ref="S30:U30"/>
    <mergeCell ref="V30:W30"/>
    <mergeCell ref="X30:Y30"/>
    <mergeCell ref="Z30:AA30"/>
    <mergeCell ref="AB30:AC30"/>
    <mergeCell ref="AD30:AE30"/>
    <mergeCell ref="AP26:AQ26"/>
    <mergeCell ref="AR26:AS26"/>
    <mergeCell ref="F29:R29"/>
    <mergeCell ref="S29:U29"/>
    <mergeCell ref="V29:W29"/>
    <mergeCell ref="X29:Y29"/>
    <mergeCell ref="Z29:AA29"/>
    <mergeCell ref="AB29:AC29"/>
    <mergeCell ref="AD29:AE29"/>
    <mergeCell ref="AF29:AG29"/>
    <mergeCell ref="AH26:AI26"/>
    <mergeCell ref="AJ26:AK26"/>
    <mergeCell ref="AL26:AM26"/>
    <mergeCell ref="AN26:AO26"/>
    <mergeCell ref="AP23:AQ23"/>
    <mergeCell ref="AR23:AS23"/>
    <mergeCell ref="F26:R26"/>
    <mergeCell ref="S26:U26"/>
    <mergeCell ref="V26:W26"/>
    <mergeCell ref="X26:Y26"/>
    <mergeCell ref="Z26:AA26"/>
    <mergeCell ref="AB26:AC26"/>
    <mergeCell ref="AD26:AE26"/>
    <mergeCell ref="AF26:AG26"/>
    <mergeCell ref="AH23:AI23"/>
    <mergeCell ref="AJ23:AK23"/>
    <mergeCell ref="AL23:AM23"/>
    <mergeCell ref="AN23:AO23"/>
    <mergeCell ref="AR18:AS18"/>
    <mergeCell ref="E20:S21"/>
    <mergeCell ref="F23:R23"/>
    <mergeCell ref="S23:U23"/>
    <mergeCell ref="V23:W23"/>
    <mergeCell ref="X23:Y23"/>
    <mergeCell ref="Z23:AA23"/>
    <mergeCell ref="AB23:AC23"/>
    <mergeCell ref="AD23:AE23"/>
    <mergeCell ref="AF23:AG23"/>
    <mergeCell ref="AJ18:AK18"/>
    <mergeCell ref="AL18:AM18"/>
    <mergeCell ref="AN18:AO18"/>
    <mergeCell ref="AP18:AQ18"/>
    <mergeCell ref="AP17:AQ17"/>
    <mergeCell ref="AR17:AS17"/>
    <mergeCell ref="F18:U18"/>
    <mergeCell ref="V18:W18"/>
    <mergeCell ref="X18:Y18"/>
    <mergeCell ref="Z18:AA18"/>
    <mergeCell ref="AB18:AC18"/>
    <mergeCell ref="AD18:AE18"/>
    <mergeCell ref="AF18:AG18"/>
    <mergeCell ref="AH18:AI18"/>
    <mergeCell ref="AH17:AI17"/>
    <mergeCell ref="AJ17:AK17"/>
    <mergeCell ref="AL17:AM17"/>
    <mergeCell ref="AN17:AO17"/>
    <mergeCell ref="AP16:AQ16"/>
    <mergeCell ref="AR16:AS16"/>
    <mergeCell ref="F17:R17"/>
    <mergeCell ref="S17:U17"/>
    <mergeCell ref="V17:W17"/>
    <mergeCell ref="X17:Y17"/>
    <mergeCell ref="Z17:AA17"/>
    <mergeCell ref="AB17:AC17"/>
    <mergeCell ref="AD17:AE17"/>
    <mergeCell ref="AF17:AG17"/>
    <mergeCell ref="AH16:AI16"/>
    <mergeCell ref="AJ16:AK16"/>
    <mergeCell ref="AL16:AM16"/>
    <mergeCell ref="AN16:AO16"/>
    <mergeCell ref="AP15:AQ15"/>
    <mergeCell ref="AR15:AS15"/>
    <mergeCell ref="F16:R16"/>
    <mergeCell ref="S16:U16"/>
    <mergeCell ref="V16:W16"/>
    <mergeCell ref="X16:Y16"/>
    <mergeCell ref="Z16:AA16"/>
    <mergeCell ref="AB16:AC16"/>
    <mergeCell ref="AD16:AE16"/>
    <mergeCell ref="AF16:AG16"/>
    <mergeCell ref="AH15:AI15"/>
    <mergeCell ref="AJ15:AK15"/>
    <mergeCell ref="AL15:AM15"/>
    <mergeCell ref="AN15:AO15"/>
    <mergeCell ref="Z15:AA15"/>
    <mergeCell ref="AB15:AC15"/>
    <mergeCell ref="AD15:AE15"/>
    <mergeCell ref="AF15:AG15"/>
    <mergeCell ref="F15:R15"/>
    <mergeCell ref="S15:U15"/>
    <mergeCell ref="V15:W15"/>
    <mergeCell ref="X15:Y15"/>
    <mergeCell ref="AL14:AM14"/>
    <mergeCell ref="AN14:AO14"/>
    <mergeCell ref="AP14:AQ14"/>
    <mergeCell ref="AR14:AS14"/>
    <mergeCell ref="AD14:AE14"/>
    <mergeCell ref="AF14:AG14"/>
    <mergeCell ref="AH14:AI14"/>
    <mergeCell ref="AJ14:AK14"/>
    <mergeCell ref="V14:W14"/>
    <mergeCell ref="X14:Y14"/>
    <mergeCell ref="Z14:AA14"/>
    <mergeCell ref="AB14:AC14"/>
    <mergeCell ref="AL11:AM11"/>
    <mergeCell ref="AN11:AO11"/>
    <mergeCell ref="AP11:AQ11"/>
    <mergeCell ref="AR11:AS11"/>
    <mergeCell ref="AP10:AQ10"/>
    <mergeCell ref="AR10:AS10"/>
    <mergeCell ref="F11:R11"/>
    <mergeCell ref="S11:U11"/>
    <mergeCell ref="V11:W11"/>
    <mergeCell ref="X11:Y11"/>
    <mergeCell ref="Z11:AA11"/>
    <mergeCell ref="AB11:AC11"/>
    <mergeCell ref="AD11:AE11"/>
    <mergeCell ref="AF11:AG11"/>
    <mergeCell ref="J3:AJ4"/>
    <mergeCell ref="E6:I7"/>
    <mergeCell ref="AL24:AM24"/>
    <mergeCell ref="AN24:AO24"/>
    <mergeCell ref="AH10:AI10"/>
    <mergeCell ref="AJ10:AK10"/>
    <mergeCell ref="AL10:AM10"/>
    <mergeCell ref="AN10:AO10"/>
    <mergeCell ref="AH11:AI11"/>
    <mergeCell ref="AJ11:AK11"/>
    <mergeCell ref="AD24:AE24"/>
    <mergeCell ref="AF24:AG24"/>
    <mergeCell ref="AH24:AI24"/>
    <mergeCell ref="AJ24:AK24"/>
    <mergeCell ref="V24:W24"/>
    <mergeCell ref="X24:Y24"/>
    <mergeCell ref="Z24:AA24"/>
    <mergeCell ref="AB24:AC24"/>
    <mergeCell ref="AL25:AM25"/>
    <mergeCell ref="AN25:AO25"/>
    <mergeCell ref="AP25:AQ25"/>
    <mergeCell ref="AR25:AS25"/>
    <mergeCell ref="AD25:AE25"/>
    <mergeCell ref="AF25:AG25"/>
    <mergeCell ref="AH25:AI25"/>
    <mergeCell ref="AJ25:AK25"/>
    <mergeCell ref="V25:W25"/>
    <mergeCell ref="X25:Y25"/>
    <mergeCell ref="Z25:AA25"/>
    <mergeCell ref="AB25:AC25"/>
    <mergeCell ref="AL12:AM12"/>
    <mergeCell ref="AN12:AO12"/>
    <mergeCell ref="F12:R12"/>
    <mergeCell ref="S12:U12"/>
    <mergeCell ref="V12:W12"/>
    <mergeCell ref="X12:Y12"/>
    <mergeCell ref="Z12:AA12"/>
    <mergeCell ref="AB12:AC12"/>
    <mergeCell ref="AD12:AE12"/>
    <mergeCell ref="AF12:AG12"/>
    <mergeCell ref="AD13:AE13"/>
    <mergeCell ref="AF13:AG13"/>
    <mergeCell ref="AH12:AI12"/>
    <mergeCell ref="AJ12:AK12"/>
    <mergeCell ref="V13:W13"/>
    <mergeCell ref="X13:Y13"/>
    <mergeCell ref="Z13:AA13"/>
    <mergeCell ref="AB13:AC13"/>
    <mergeCell ref="AP13:AQ13"/>
    <mergeCell ref="AR13:AS13"/>
    <mergeCell ref="AF10:AG10"/>
    <mergeCell ref="AD10:AE10"/>
    <mergeCell ref="AH13:AI13"/>
    <mergeCell ref="AJ13:AK13"/>
    <mergeCell ref="AL13:AM13"/>
    <mergeCell ref="AN13:AO13"/>
    <mergeCell ref="AP12:AQ12"/>
    <mergeCell ref="AR12:AS12"/>
    <mergeCell ref="AB10:AC10"/>
    <mergeCell ref="Z10:AA10"/>
    <mergeCell ref="X10:Y10"/>
    <mergeCell ref="V10:W10"/>
    <mergeCell ref="S10:U10"/>
    <mergeCell ref="F10:R10"/>
    <mergeCell ref="F25:R25"/>
    <mergeCell ref="S25:U25"/>
    <mergeCell ref="F24:R24"/>
    <mergeCell ref="S24:U24"/>
    <mergeCell ref="F13:R13"/>
    <mergeCell ref="S13:U13"/>
    <mergeCell ref="F14:R14"/>
    <mergeCell ref="S14:U14"/>
    <mergeCell ref="AP24:AQ24"/>
    <mergeCell ref="AR24:AS24"/>
    <mergeCell ref="F27:R27"/>
    <mergeCell ref="S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F28:R28"/>
    <mergeCell ref="S28:U28"/>
    <mergeCell ref="V28:W28"/>
    <mergeCell ref="X28:Y28"/>
    <mergeCell ref="Z28:AA28"/>
    <mergeCell ref="AB28:AC28"/>
    <mergeCell ref="AD28:AE28"/>
    <mergeCell ref="AF28:AG28"/>
    <mergeCell ref="AR28:AS28"/>
    <mergeCell ref="C121:O121"/>
    <mergeCell ref="P121:R121"/>
    <mergeCell ref="S121:T121"/>
    <mergeCell ref="U121:V121"/>
    <mergeCell ref="W121:X121"/>
    <mergeCell ref="Y121:Z121"/>
    <mergeCell ref="AA121:AB121"/>
    <mergeCell ref="AC121:AD121"/>
    <mergeCell ref="AH28:AI28"/>
    <mergeCell ref="AG121:AH121"/>
    <mergeCell ref="AI121:AJ121"/>
    <mergeCell ref="AK121:AL121"/>
    <mergeCell ref="AP28:AQ28"/>
    <mergeCell ref="AJ28:AK28"/>
    <mergeCell ref="AL28:AM28"/>
    <mergeCell ref="AN28:AO28"/>
    <mergeCell ref="AH29:AI29"/>
    <mergeCell ref="AJ29:AK29"/>
    <mergeCell ref="AL29:AM29"/>
    <mergeCell ref="AM121:AN121"/>
    <mergeCell ref="AO121:AP121"/>
    <mergeCell ref="B139:N139"/>
    <mergeCell ref="O139:Q139"/>
    <mergeCell ref="R139:S139"/>
    <mergeCell ref="T139:U139"/>
    <mergeCell ref="V139:W139"/>
    <mergeCell ref="X139:Y139"/>
    <mergeCell ref="Z139:AA139"/>
    <mergeCell ref="AE121:AF121"/>
    <mergeCell ref="AB139:AC139"/>
    <mergeCell ref="AD139:AE139"/>
    <mergeCell ref="AF139:AG139"/>
    <mergeCell ref="AH139:AI139"/>
    <mergeCell ref="AJ139:AK139"/>
    <mergeCell ref="AL139:AM139"/>
    <mergeCell ref="AN139:AO139"/>
    <mergeCell ref="B140:N140"/>
    <mergeCell ref="O140:Q140"/>
    <mergeCell ref="R140:S140"/>
    <mergeCell ref="T140:U140"/>
    <mergeCell ref="V140:W140"/>
    <mergeCell ref="X140:Y140"/>
    <mergeCell ref="Z140:AA140"/>
    <mergeCell ref="AB140:AC140"/>
    <mergeCell ref="AD140:AE140"/>
    <mergeCell ref="AF140:AG140"/>
    <mergeCell ref="AH140:AI140"/>
    <mergeCell ref="AJ140:AK140"/>
    <mergeCell ref="AL140:AM140"/>
    <mergeCell ref="AN140:AO140"/>
    <mergeCell ref="B141:N141"/>
    <mergeCell ref="O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B142:N142"/>
    <mergeCell ref="O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B143:N143"/>
    <mergeCell ref="O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N143:AO143"/>
    <mergeCell ref="B144:N144"/>
    <mergeCell ref="O144:Q144"/>
    <mergeCell ref="R144:S144"/>
    <mergeCell ref="T144:U144"/>
    <mergeCell ref="V144:W144"/>
    <mergeCell ref="X144:Y144"/>
    <mergeCell ref="Z144:AA144"/>
    <mergeCell ref="AB144:AC144"/>
    <mergeCell ref="AD144:AE144"/>
    <mergeCell ref="AF144:AG144"/>
    <mergeCell ref="AH144:AI144"/>
    <mergeCell ref="AJ144:AK144"/>
    <mergeCell ref="AL144:AM144"/>
    <mergeCell ref="AN144:AO144"/>
    <mergeCell ref="B145:N145"/>
    <mergeCell ref="O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B146:Q146"/>
    <mergeCell ref="R146:S146"/>
    <mergeCell ref="T146:U146"/>
    <mergeCell ref="V146:W146"/>
    <mergeCell ref="X146:Y146"/>
    <mergeCell ref="Z146:AA146"/>
    <mergeCell ref="AB146:AC146"/>
    <mergeCell ref="X148:Y148"/>
    <mergeCell ref="Z148:AA148"/>
    <mergeCell ref="AD146:AE146"/>
    <mergeCell ref="AF146:AG146"/>
    <mergeCell ref="A135:H137"/>
    <mergeCell ref="AB148:AC148"/>
    <mergeCell ref="AD148:AE148"/>
    <mergeCell ref="AF148:AG148"/>
    <mergeCell ref="B147:C147"/>
    <mergeCell ref="B148:N148"/>
    <mergeCell ref="O148:Q148"/>
    <mergeCell ref="R148:S148"/>
    <mergeCell ref="T148:U148"/>
    <mergeCell ref="V148:W148"/>
    <mergeCell ref="AM1:AR3"/>
    <mergeCell ref="AF5:AR7"/>
    <mergeCell ref="AJ148:AK148"/>
    <mergeCell ref="AL148:AM148"/>
    <mergeCell ref="AN148:AO148"/>
    <mergeCell ref="AH148:AI148"/>
    <mergeCell ref="AL146:AM146"/>
    <mergeCell ref="AN146:AO146"/>
    <mergeCell ref="AH146:AI146"/>
    <mergeCell ref="AJ146:AK146"/>
  </mergeCells>
  <printOptions/>
  <pageMargins left="0.75" right="0.75" top="1" bottom="1" header="0.5" footer="0.5"/>
  <pageSetup fitToHeight="4" horizontalDpi="600" verticalDpi="600" orientation="landscape" paperSize="9" scale="44" r:id="rId1"/>
  <rowBreaks count="4" manualBreakCount="4">
    <brk id="33" max="44" man="1"/>
    <brk id="61" max="44" man="1"/>
    <brk id="100" max="44" man="1"/>
    <brk id="132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CR127"/>
  <sheetViews>
    <sheetView view="pageBreakPreview" zoomScale="60" zoomScaleNormal="75" workbookViewId="0" topLeftCell="A102">
      <selection activeCell="B128" sqref="B128"/>
    </sheetView>
  </sheetViews>
  <sheetFormatPr defaultColWidth="9.00390625" defaultRowHeight="12.75"/>
  <sheetData>
    <row r="3" spans="9:37" ht="20.25">
      <c r="I3" s="990" t="s">
        <v>389</v>
      </c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991"/>
      <c r="AB3" s="991"/>
      <c r="AC3" s="991"/>
      <c r="AD3" s="991"/>
      <c r="AE3" s="991"/>
      <c r="AF3" s="991"/>
      <c r="AG3" s="991"/>
      <c r="AH3" s="991"/>
      <c r="AI3" s="991"/>
      <c r="AJ3" s="276"/>
      <c r="AK3" s="276"/>
    </row>
    <row r="4" spans="9:37" ht="20.25"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1"/>
      <c r="Z4" s="991"/>
      <c r="AA4" s="991"/>
      <c r="AB4" s="991"/>
      <c r="AC4" s="991"/>
      <c r="AD4" s="991"/>
      <c r="AE4" s="991"/>
      <c r="AF4" s="991"/>
      <c r="AG4" s="991"/>
      <c r="AH4" s="991"/>
      <c r="AI4" s="991"/>
      <c r="AJ4" s="276"/>
      <c r="AK4" s="276"/>
    </row>
    <row r="6" spans="4:8" ht="12.75">
      <c r="D6" s="992" t="s">
        <v>247</v>
      </c>
      <c r="E6" s="992"/>
      <c r="F6" s="992"/>
      <c r="G6" s="992"/>
      <c r="H6" s="992"/>
    </row>
    <row r="7" spans="4:8" ht="12.75">
      <c r="D7" s="992"/>
      <c r="E7" s="992"/>
      <c r="F7" s="992"/>
      <c r="G7" s="992"/>
      <c r="H7" s="992"/>
    </row>
    <row r="8" ht="13.5" thickBot="1"/>
    <row r="9" spans="4:62" s="25" customFormat="1" ht="31.5" customHeight="1" thickTop="1">
      <c r="D9" s="297">
        <v>1</v>
      </c>
      <c r="E9" s="976" t="s">
        <v>133</v>
      </c>
      <c r="F9" s="1036"/>
      <c r="G9" s="1036"/>
      <c r="H9" s="1036"/>
      <c r="I9" s="1036"/>
      <c r="J9" s="1036"/>
      <c r="K9" s="1036"/>
      <c r="L9" s="1036"/>
      <c r="M9" s="1036"/>
      <c r="N9" s="1036"/>
      <c r="O9" s="1036"/>
      <c r="P9" s="1036"/>
      <c r="Q9" s="1037"/>
      <c r="R9" s="973">
        <v>1</v>
      </c>
      <c r="S9" s="974"/>
      <c r="T9" s="975"/>
      <c r="U9" s="986">
        <v>2</v>
      </c>
      <c r="V9" s="987"/>
      <c r="W9" s="1038">
        <f aca="true" t="shared" si="0" ref="W9:W14">U9*36</f>
        <v>72</v>
      </c>
      <c r="X9" s="987"/>
      <c r="Y9" s="1039">
        <f aca="true" t="shared" si="1" ref="Y9:Y14">AA9+AC9+AE9</f>
        <v>36</v>
      </c>
      <c r="Z9" s="985"/>
      <c r="AA9" s="984"/>
      <c r="AB9" s="985"/>
      <c r="AC9" s="984">
        <v>36</v>
      </c>
      <c r="AD9" s="985"/>
      <c r="AE9" s="984"/>
      <c r="AF9" s="1040"/>
      <c r="AG9" s="984">
        <f aca="true" t="shared" si="2" ref="AG9:AG14">W9-Y9</f>
        <v>36</v>
      </c>
      <c r="AH9" s="1041"/>
      <c r="AI9" s="993"/>
      <c r="AJ9" s="994"/>
      <c r="AK9" s="995" t="s">
        <v>135</v>
      </c>
      <c r="AL9" s="994"/>
      <c r="AM9" s="995"/>
      <c r="AN9" s="994"/>
      <c r="AO9" s="995"/>
      <c r="AP9" s="996"/>
      <c r="AQ9" s="993">
        <v>2</v>
      </c>
      <c r="AR9" s="996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H9" s="174"/>
      <c r="BI9" s="174"/>
      <c r="BJ9" s="174"/>
    </row>
    <row r="10" spans="4:62" s="25" customFormat="1" ht="25.5" customHeight="1">
      <c r="D10" s="298">
        <v>2</v>
      </c>
      <c r="E10" s="955" t="s">
        <v>390</v>
      </c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1"/>
      <c r="R10" s="958">
        <v>1</v>
      </c>
      <c r="S10" s="959"/>
      <c r="T10" s="960"/>
      <c r="U10" s="942">
        <v>5</v>
      </c>
      <c r="V10" s="961"/>
      <c r="W10" s="953">
        <f t="shared" si="0"/>
        <v>180</v>
      </c>
      <c r="X10" s="952"/>
      <c r="Y10" s="963">
        <f t="shared" si="1"/>
        <v>72</v>
      </c>
      <c r="Z10" s="964"/>
      <c r="AA10" s="965">
        <v>36</v>
      </c>
      <c r="AB10" s="966"/>
      <c r="AC10" s="965">
        <v>36</v>
      </c>
      <c r="AD10" s="966"/>
      <c r="AE10" s="965"/>
      <c r="AF10" s="966"/>
      <c r="AG10" s="945">
        <f t="shared" si="2"/>
        <v>108</v>
      </c>
      <c r="AH10" s="937"/>
      <c r="AI10" s="946">
        <v>1.3</v>
      </c>
      <c r="AJ10" s="944"/>
      <c r="AK10" s="940">
        <v>2</v>
      </c>
      <c r="AL10" s="944"/>
      <c r="AM10" s="940"/>
      <c r="AN10" s="944"/>
      <c r="AO10" s="940"/>
      <c r="AP10" s="941"/>
      <c r="AQ10" s="946">
        <v>4</v>
      </c>
      <c r="AR10" s="941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H10" s="174"/>
      <c r="BI10" s="174"/>
      <c r="BJ10" s="174"/>
    </row>
    <row r="11" spans="4:62" s="25" customFormat="1" ht="27.75" customHeight="1">
      <c r="D11" s="300">
        <v>3</v>
      </c>
      <c r="E11" s="967" t="s">
        <v>391</v>
      </c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9"/>
      <c r="R11" s="970">
        <v>1</v>
      </c>
      <c r="S11" s="971"/>
      <c r="T11" s="972"/>
      <c r="U11" s="942">
        <v>8</v>
      </c>
      <c r="V11" s="961"/>
      <c r="W11" s="953">
        <f t="shared" si="0"/>
        <v>288</v>
      </c>
      <c r="X11" s="952"/>
      <c r="Y11" s="963">
        <f t="shared" si="1"/>
        <v>126</v>
      </c>
      <c r="Z11" s="964"/>
      <c r="AA11" s="965">
        <v>54</v>
      </c>
      <c r="AB11" s="966"/>
      <c r="AC11" s="965">
        <v>72</v>
      </c>
      <c r="AD11" s="966"/>
      <c r="AE11" s="965"/>
      <c r="AF11" s="966"/>
      <c r="AG11" s="945">
        <f t="shared" si="2"/>
        <v>162</v>
      </c>
      <c r="AH11" s="937"/>
      <c r="AI11" s="942">
        <v>1</v>
      </c>
      <c r="AJ11" s="943"/>
      <c r="AK11" s="940"/>
      <c r="AL11" s="944"/>
      <c r="AM11" s="940"/>
      <c r="AN11" s="944"/>
      <c r="AO11" s="940"/>
      <c r="AP11" s="941"/>
      <c r="AQ11" s="946">
        <v>7</v>
      </c>
      <c r="AR11" s="94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H11" s="174"/>
      <c r="BI11" s="174"/>
      <c r="BJ11" s="174"/>
    </row>
    <row r="12" spans="4:62" s="25" customFormat="1" ht="25.5" customHeight="1">
      <c r="D12" s="298">
        <v>4</v>
      </c>
      <c r="E12" s="997" t="s">
        <v>340</v>
      </c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7"/>
      <c r="R12" s="958">
        <v>1</v>
      </c>
      <c r="S12" s="959"/>
      <c r="T12" s="960"/>
      <c r="U12" s="942">
        <v>9</v>
      </c>
      <c r="V12" s="961"/>
      <c r="W12" s="962">
        <f t="shared" si="0"/>
        <v>324</v>
      </c>
      <c r="X12" s="961"/>
      <c r="Y12" s="963">
        <f t="shared" si="1"/>
        <v>144</v>
      </c>
      <c r="Z12" s="964"/>
      <c r="AA12" s="965">
        <v>36</v>
      </c>
      <c r="AB12" s="966"/>
      <c r="AC12" s="965">
        <v>36</v>
      </c>
      <c r="AD12" s="966"/>
      <c r="AE12" s="965">
        <v>72</v>
      </c>
      <c r="AF12" s="966"/>
      <c r="AG12" s="945">
        <f t="shared" si="2"/>
        <v>180</v>
      </c>
      <c r="AH12" s="937"/>
      <c r="AI12" s="998">
        <v>1</v>
      </c>
      <c r="AJ12" s="999"/>
      <c r="AK12" s="940"/>
      <c r="AL12" s="944"/>
      <c r="AM12" s="940"/>
      <c r="AN12" s="944"/>
      <c r="AO12" s="940"/>
      <c r="AP12" s="941"/>
      <c r="AQ12" s="946">
        <v>8</v>
      </c>
      <c r="AR12" s="941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H12" s="174"/>
      <c r="BI12" s="174"/>
      <c r="BJ12" s="174"/>
    </row>
    <row r="13" spans="4:48" s="25" customFormat="1" ht="25.5" customHeight="1">
      <c r="D13" s="298">
        <f>SUM(D12+1)</f>
        <v>5</v>
      </c>
      <c r="E13" s="955" t="s">
        <v>155</v>
      </c>
      <c r="F13" s="956"/>
      <c r="G13" s="956"/>
      <c r="H13" s="956"/>
      <c r="I13" s="956"/>
      <c r="J13" s="956"/>
      <c r="K13" s="956"/>
      <c r="L13" s="956"/>
      <c r="M13" s="956"/>
      <c r="N13" s="956"/>
      <c r="O13" s="956"/>
      <c r="P13" s="956"/>
      <c r="Q13" s="957"/>
      <c r="R13" s="958">
        <v>1</v>
      </c>
      <c r="S13" s="982"/>
      <c r="T13" s="983"/>
      <c r="U13" s="942">
        <v>3</v>
      </c>
      <c r="V13" s="961"/>
      <c r="W13" s="962">
        <f t="shared" si="0"/>
        <v>108</v>
      </c>
      <c r="X13" s="961"/>
      <c r="Y13" s="1000">
        <f t="shared" si="1"/>
        <v>54</v>
      </c>
      <c r="Z13" s="1001"/>
      <c r="AA13" s="965">
        <v>18</v>
      </c>
      <c r="AB13" s="966"/>
      <c r="AC13" s="965"/>
      <c r="AD13" s="966"/>
      <c r="AE13" s="965">
        <v>36</v>
      </c>
      <c r="AF13" s="1002"/>
      <c r="AG13" s="1003">
        <f t="shared" si="2"/>
        <v>54</v>
      </c>
      <c r="AH13" s="1004"/>
      <c r="AI13" s="946">
        <v>2</v>
      </c>
      <c r="AJ13" s="944"/>
      <c r="AK13" s="940">
        <v>1</v>
      </c>
      <c r="AL13" s="944"/>
      <c r="AM13" s="940"/>
      <c r="AN13" s="944"/>
      <c r="AO13" s="940"/>
      <c r="AP13" s="941"/>
      <c r="AQ13" s="946">
        <v>3</v>
      </c>
      <c r="AR13" s="941"/>
      <c r="AT13" s="174"/>
      <c r="AU13" s="174"/>
      <c r="AV13" s="174"/>
    </row>
    <row r="14" spans="4:48" s="25" customFormat="1" ht="30.75" customHeight="1" thickBot="1">
      <c r="D14" s="300">
        <v>6</v>
      </c>
      <c r="E14" s="967" t="s">
        <v>154</v>
      </c>
      <c r="F14" s="1005"/>
      <c r="G14" s="1005"/>
      <c r="H14" s="1005"/>
      <c r="I14" s="1005"/>
      <c r="J14" s="1005"/>
      <c r="K14" s="1005"/>
      <c r="L14" s="1005"/>
      <c r="M14" s="1005"/>
      <c r="N14" s="1005"/>
      <c r="O14" s="1005"/>
      <c r="P14" s="1005"/>
      <c r="Q14" s="1006"/>
      <c r="R14" s="970">
        <v>1</v>
      </c>
      <c r="S14" s="1007"/>
      <c r="T14" s="1008"/>
      <c r="U14" s="1009">
        <v>3</v>
      </c>
      <c r="V14" s="1010"/>
      <c r="W14" s="1011">
        <f t="shared" si="0"/>
        <v>108</v>
      </c>
      <c r="X14" s="1012"/>
      <c r="Y14" s="1013">
        <f t="shared" si="1"/>
        <v>54</v>
      </c>
      <c r="Z14" s="1014"/>
      <c r="AA14" s="1015">
        <v>18</v>
      </c>
      <c r="AB14" s="1016"/>
      <c r="AC14" s="1015"/>
      <c r="AD14" s="1016"/>
      <c r="AE14" s="1015">
        <v>36</v>
      </c>
      <c r="AF14" s="1017"/>
      <c r="AG14" s="1018">
        <f t="shared" si="2"/>
        <v>54</v>
      </c>
      <c r="AH14" s="1019"/>
      <c r="AI14" s="1020"/>
      <c r="AJ14" s="1021"/>
      <c r="AK14" s="1022">
        <v>1</v>
      </c>
      <c r="AL14" s="1021"/>
      <c r="AM14" s="1022"/>
      <c r="AN14" s="1021"/>
      <c r="AO14" s="1022"/>
      <c r="AP14" s="1023"/>
      <c r="AQ14" s="1024">
        <v>3</v>
      </c>
      <c r="AR14" s="1025"/>
      <c r="AT14" s="174"/>
      <c r="AU14" s="174"/>
      <c r="AV14" s="174"/>
    </row>
    <row r="15" spans="4:48" s="185" customFormat="1" ht="27" customHeight="1" thickBot="1" thickTop="1">
      <c r="D15" s="228"/>
      <c r="E15" s="520" t="s">
        <v>75</v>
      </c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2"/>
      <c r="U15" s="523">
        <f>SUM(U9:U14)</f>
        <v>30</v>
      </c>
      <c r="V15" s="524"/>
      <c r="W15" s="523">
        <f>SUM(W9:W14)</f>
        <v>1080</v>
      </c>
      <c r="X15" s="524"/>
      <c r="Y15" s="523">
        <f>SUM(Y9:Y14)</f>
        <v>486</v>
      </c>
      <c r="Z15" s="524"/>
      <c r="AA15" s="523">
        <f>SUM(AA9:AA14)</f>
        <v>162</v>
      </c>
      <c r="AB15" s="524"/>
      <c r="AC15" s="523">
        <f>SUM(AC9:AC14)</f>
        <v>180</v>
      </c>
      <c r="AD15" s="524"/>
      <c r="AE15" s="523">
        <f>SUM(AE9:AE14)</f>
        <v>144</v>
      </c>
      <c r="AF15" s="524"/>
      <c r="AG15" s="523">
        <f>SUM(AG9:AG14)</f>
        <v>594</v>
      </c>
      <c r="AH15" s="524"/>
      <c r="AI15" s="542">
        <v>3</v>
      </c>
      <c r="AJ15" s="543"/>
      <c r="AK15" s="544">
        <v>2</v>
      </c>
      <c r="AL15" s="543"/>
      <c r="AM15" s="544"/>
      <c r="AN15" s="543"/>
      <c r="AO15" s="544"/>
      <c r="AP15" s="545"/>
      <c r="AQ15" s="1033">
        <f>SUM(AQ9:AQ14)</f>
        <v>27</v>
      </c>
      <c r="AR15" s="1034"/>
      <c r="AT15" s="186"/>
      <c r="AU15" s="186"/>
      <c r="AV15" s="186"/>
    </row>
    <row r="16" ht="13.5" thickTop="1">
      <c r="L16">
        <f>SUM(V23)</f>
        <v>0</v>
      </c>
    </row>
    <row r="17" spans="4:18" ht="12.75">
      <c r="D17" s="992" t="s">
        <v>195</v>
      </c>
      <c r="E17" s="1035"/>
      <c r="F17" s="1035"/>
      <c r="G17" s="1035"/>
      <c r="H17" s="1035"/>
      <c r="I17" s="1035"/>
      <c r="J17" s="1035"/>
      <c r="K17" s="1035"/>
      <c r="L17" s="1035"/>
      <c r="M17" s="1035"/>
      <c r="N17" s="1035"/>
      <c r="O17" s="1035"/>
      <c r="P17" s="1035"/>
      <c r="Q17" s="1035"/>
      <c r="R17" s="1035"/>
    </row>
    <row r="18" spans="4:18" ht="12.75">
      <c r="D18" s="1035"/>
      <c r="E18" s="1035"/>
      <c r="F18" s="1035"/>
      <c r="G18" s="1035"/>
      <c r="H18" s="1035"/>
      <c r="I18" s="1035"/>
      <c r="J18" s="1035"/>
      <c r="K18" s="1035"/>
      <c r="L18" s="1035"/>
      <c r="M18" s="1035"/>
      <c r="N18" s="1035"/>
      <c r="O18" s="1035"/>
      <c r="P18" s="1035"/>
      <c r="Q18" s="1035"/>
      <c r="R18" s="1035"/>
    </row>
    <row r="19" spans="33:34" ht="13.5" thickBot="1">
      <c r="AG19" s="241"/>
      <c r="AH19" s="241"/>
    </row>
    <row r="20" spans="4:62" s="25" customFormat="1" ht="26.25" customHeight="1" thickTop="1">
      <c r="D20" s="297">
        <v>1</v>
      </c>
      <c r="E20" s="976" t="s">
        <v>133</v>
      </c>
      <c r="F20" s="1036"/>
      <c r="G20" s="1036"/>
      <c r="H20" s="1036"/>
      <c r="I20" s="1036"/>
      <c r="J20" s="1036"/>
      <c r="K20" s="1036"/>
      <c r="L20" s="1036"/>
      <c r="M20" s="1036"/>
      <c r="N20" s="1036"/>
      <c r="O20" s="1036"/>
      <c r="P20" s="1036"/>
      <c r="Q20" s="1037"/>
      <c r="R20" s="973">
        <v>2</v>
      </c>
      <c r="S20" s="974"/>
      <c r="T20" s="975"/>
      <c r="U20" s="986">
        <v>2</v>
      </c>
      <c r="V20" s="987"/>
      <c r="W20" s="1038">
        <f aca="true" t="shared" si="3" ref="W20:W26">U20*36</f>
        <v>72</v>
      </c>
      <c r="X20" s="987"/>
      <c r="Y20" s="1039">
        <f aca="true" t="shared" si="4" ref="Y20:Y26">AA20+AC20+AE20</f>
        <v>36</v>
      </c>
      <c r="Z20" s="985"/>
      <c r="AA20" s="984"/>
      <c r="AB20" s="985"/>
      <c r="AC20" s="984">
        <v>36</v>
      </c>
      <c r="AD20" s="985"/>
      <c r="AE20" s="984"/>
      <c r="AF20" s="1040"/>
      <c r="AG20" s="984">
        <f aca="true" t="shared" si="5" ref="AG20:AG26">W20-Y20</f>
        <v>36</v>
      </c>
      <c r="AH20" s="1041"/>
      <c r="AI20" s="993"/>
      <c r="AJ20" s="994"/>
      <c r="AK20" s="1042" t="s">
        <v>341</v>
      </c>
      <c r="AL20" s="994"/>
      <c r="AM20" s="995"/>
      <c r="AN20" s="994"/>
      <c r="AO20" s="995"/>
      <c r="AP20" s="996"/>
      <c r="AQ20" s="993">
        <v>2</v>
      </c>
      <c r="AR20" s="996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H20" s="174"/>
      <c r="BI20" s="174"/>
      <c r="BJ20" s="174"/>
    </row>
    <row r="21" spans="4:62" s="25" customFormat="1" ht="23.25" customHeight="1">
      <c r="D21" s="298">
        <f>SUM(D20+1)</f>
        <v>2</v>
      </c>
      <c r="E21" s="955" t="s">
        <v>390</v>
      </c>
      <c r="F21" s="980"/>
      <c r="G21" s="980"/>
      <c r="H21" s="980"/>
      <c r="I21" s="980"/>
      <c r="J21" s="980"/>
      <c r="K21" s="980"/>
      <c r="L21" s="980"/>
      <c r="M21" s="980"/>
      <c r="N21" s="980"/>
      <c r="O21" s="980"/>
      <c r="P21" s="980"/>
      <c r="Q21" s="981"/>
      <c r="R21" s="958">
        <v>2</v>
      </c>
      <c r="S21" s="959"/>
      <c r="T21" s="960"/>
      <c r="U21" s="942">
        <v>5</v>
      </c>
      <c r="V21" s="961"/>
      <c r="W21" s="953">
        <f t="shared" si="3"/>
        <v>180</v>
      </c>
      <c r="X21" s="952"/>
      <c r="Y21" s="963">
        <f t="shared" si="4"/>
        <v>90</v>
      </c>
      <c r="Z21" s="964"/>
      <c r="AA21" s="965">
        <v>36</v>
      </c>
      <c r="AB21" s="966"/>
      <c r="AC21" s="965">
        <v>54</v>
      </c>
      <c r="AD21" s="966"/>
      <c r="AE21" s="965"/>
      <c r="AF21" s="966"/>
      <c r="AG21" s="945">
        <f t="shared" si="5"/>
        <v>90</v>
      </c>
      <c r="AH21" s="937"/>
      <c r="AI21" s="946" t="s">
        <v>148</v>
      </c>
      <c r="AJ21" s="944"/>
      <c r="AK21" s="1043" t="s">
        <v>232</v>
      </c>
      <c r="AL21" s="944"/>
      <c r="AM21" s="940"/>
      <c r="AN21" s="944"/>
      <c r="AO21" s="940"/>
      <c r="AP21" s="941"/>
      <c r="AQ21" s="946">
        <v>5</v>
      </c>
      <c r="AR21" s="94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H21" s="174"/>
      <c r="BI21" s="174"/>
      <c r="BJ21" s="174"/>
    </row>
    <row r="22" spans="4:62" s="25" customFormat="1" ht="20.25" customHeight="1">
      <c r="D22" s="298">
        <f>SUM(D21+1)</f>
        <v>3</v>
      </c>
      <c r="E22" s="955" t="s">
        <v>152</v>
      </c>
      <c r="F22" s="956"/>
      <c r="G22" s="956"/>
      <c r="H22" s="956"/>
      <c r="I22" s="956"/>
      <c r="J22" s="956"/>
      <c r="K22" s="956"/>
      <c r="L22" s="956"/>
      <c r="M22" s="956"/>
      <c r="N22" s="956"/>
      <c r="O22" s="956"/>
      <c r="P22" s="956"/>
      <c r="Q22" s="957"/>
      <c r="R22" s="958">
        <v>2</v>
      </c>
      <c r="S22" s="959"/>
      <c r="T22" s="960"/>
      <c r="U22" s="942">
        <v>4</v>
      </c>
      <c r="V22" s="961"/>
      <c r="W22" s="962">
        <f t="shared" si="3"/>
        <v>144</v>
      </c>
      <c r="X22" s="961"/>
      <c r="Y22" s="963">
        <f t="shared" si="4"/>
        <v>54</v>
      </c>
      <c r="Z22" s="964"/>
      <c r="AA22" s="965">
        <v>27</v>
      </c>
      <c r="AB22" s="966"/>
      <c r="AC22" s="965"/>
      <c r="AD22" s="966"/>
      <c r="AE22" s="965">
        <v>27</v>
      </c>
      <c r="AF22" s="966"/>
      <c r="AG22" s="945">
        <f t="shared" si="5"/>
        <v>90</v>
      </c>
      <c r="AH22" s="937"/>
      <c r="AI22" s="942">
        <v>2</v>
      </c>
      <c r="AJ22" s="943"/>
      <c r="AK22" s="940"/>
      <c r="AL22" s="944"/>
      <c r="AM22" s="940"/>
      <c r="AN22" s="944"/>
      <c r="AO22" s="940"/>
      <c r="AP22" s="941"/>
      <c r="AQ22" s="946">
        <v>3</v>
      </c>
      <c r="AR22" s="941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H22" s="174"/>
      <c r="BI22" s="174"/>
      <c r="BJ22" s="174"/>
    </row>
    <row r="23" spans="4:62" s="25" customFormat="1" ht="49.5" customHeight="1">
      <c r="D23" s="298">
        <f>SUM(D22+1)</f>
        <v>4</v>
      </c>
      <c r="E23" s="955" t="s">
        <v>161</v>
      </c>
      <c r="F23" s="956"/>
      <c r="G23" s="956"/>
      <c r="H23" s="956"/>
      <c r="I23" s="956"/>
      <c r="J23" s="956"/>
      <c r="K23" s="956"/>
      <c r="L23" s="956"/>
      <c r="M23" s="956"/>
      <c r="N23" s="956"/>
      <c r="O23" s="956"/>
      <c r="P23" s="956"/>
      <c r="Q23" s="957"/>
      <c r="R23" s="958">
        <v>2</v>
      </c>
      <c r="S23" s="959"/>
      <c r="T23" s="960"/>
      <c r="U23" s="942">
        <v>9</v>
      </c>
      <c r="V23" s="961"/>
      <c r="W23" s="962">
        <f t="shared" si="3"/>
        <v>324</v>
      </c>
      <c r="X23" s="961"/>
      <c r="Y23" s="963">
        <f t="shared" si="4"/>
        <v>144</v>
      </c>
      <c r="Z23" s="964"/>
      <c r="AA23" s="965">
        <v>36</v>
      </c>
      <c r="AB23" s="966"/>
      <c r="AC23" s="965">
        <v>36</v>
      </c>
      <c r="AD23" s="966"/>
      <c r="AE23" s="965">
        <v>72</v>
      </c>
      <c r="AF23" s="966"/>
      <c r="AG23" s="945">
        <f t="shared" si="5"/>
        <v>180</v>
      </c>
      <c r="AH23" s="937"/>
      <c r="AI23" s="942">
        <v>2</v>
      </c>
      <c r="AJ23" s="943"/>
      <c r="AK23" s="940"/>
      <c r="AL23" s="944"/>
      <c r="AM23" s="940"/>
      <c r="AN23" s="944"/>
      <c r="AO23" s="940"/>
      <c r="AP23" s="941"/>
      <c r="AQ23" s="946">
        <v>8</v>
      </c>
      <c r="AR23" s="941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H23" s="174"/>
      <c r="BI23" s="174"/>
      <c r="BJ23" s="174"/>
    </row>
    <row r="24" spans="4:62" s="25" customFormat="1" ht="30" customHeight="1">
      <c r="D24" s="298">
        <f>SUM(D23+1)</f>
        <v>5</v>
      </c>
      <c r="E24" s="955" t="s">
        <v>155</v>
      </c>
      <c r="F24" s="956"/>
      <c r="G24" s="956"/>
      <c r="H24" s="956"/>
      <c r="I24" s="956"/>
      <c r="J24" s="956"/>
      <c r="K24" s="956"/>
      <c r="L24" s="956"/>
      <c r="M24" s="956"/>
      <c r="N24" s="956"/>
      <c r="O24" s="956"/>
      <c r="P24" s="956"/>
      <c r="Q24" s="957"/>
      <c r="R24" s="958">
        <v>2</v>
      </c>
      <c r="S24" s="982"/>
      <c r="T24" s="983"/>
      <c r="U24" s="942">
        <v>4</v>
      </c>
      <c r="V24" s="961"/>
      <c r="W24" s="962">
        <f t="shared" si="3"/>
        <v>144</v>
      </c>
      <c r="X24" s="961"/>
      <c r="Y24" s="1000">
        <f t="shared" si="4"/>
        <v>54</v>
      </c>
      <c r="Z24" s="1001"/>
      <c r="AA24" s="965">
        <v>36</v>
      </c>
      <c r="AB24" s="966"/>
      <c r="AC24" s="965"/>
      <c r="AD24" s="966"/>
      <c r="AE24" s="965">
        <v>18</v>
      </c>
      <c r="AF24" s="1002"/>
      <c r="AG24" s="1003">
        <f t="shared" si="5"/>
        <v>90</v>
      </c>
      <c r="AH24" s="1004"/>
      <c r="AI24" s="942">
        <v>2</v>
      </c>
      <c r="AJ24" s="943"/>
      <c r="AK24" s="940">
        <v>1</v>
      </c>
      <c r="AL24" s="944"/>
      <c r="AM24" s="940"/>
      <c r="AN24" s="944"/>
      <c r="AO24" s="940"/>
      <c r="AP24" s="941"/>
      <c r="AQ24" s="946">
        <v>3</v>
      </c>
      <c r="AR24" s="941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H24" s="174"/>
      <c r="BI24" s="174"/>
      <c r="BJ24" s="174"/>
    </row>
    <row r="25" spans="4:48" s="25" customFormat="1" ht="31.5" customHeight="1">
      <c r="D25" s="300">
        <v>6</v>
      </c>
      <c r="E25" s="967" t="s">
        <v>194</v>
      </c>
      <c r="F25" s="1005"/>
      <c r="G25" s="1005"/>
      <c r="H25" s="1005"/>
      <c r="I25" s="1005"/>
      <c r="J25" s="1005"/>
      <c r="K25" s="1005"/>
      <c r="L25" s="1005"/>
      <c r="M25" s="1005"/>
      <c r="N25" s="1005"/>
      <c r="O25" s="1005"/>
      <c r="P25" s="1005"/>
      <c r="Q25" s="1006"/>
      <c r="R25" s="970">
        <v>2</v>
      </c>
      <c r="S25" s="971"/>
      <c r="T25" s="972"/>
      <c r="U25" s="1044">
        <v>2</v>
      </c>
      <c r="V25" s="1045"/>
      <c r="W25" s="1011">
        <f>U25*36</f>
        <v>72</v>
      </c>
      <c r="X25" s="1012"/>
      <c r="Y25" s="1013">
        <f>AA25+AC25+AE25</f>
        <v>36</v>
      </c>
      <c r="Z25" s="1014"/>
      <c r="AA25" s="1015">
        <v>18</v>
      </c>
      <c r="AB25" s="1046"/>
      <c r="AC25" s="1015"/>
      <c r="AD25" s="1046"/>
      <c r="AE25" s="1015">
        <v>18</v>
      </c>
      <c r="AF25" s="1046"/>
      <c r="AG25" s="1047">
        <f>W25-Y25</f>
        <v>36</v>
      </c>
      <c r="AH25" s="1048"/>
      <c r="AI25" s="1020"/>
      <c r="AJ25" s="1049"/>
      <c r="AK25" s="1050" t="s">
        <v>232</v>
      </c>
      <c r="AL25" s="1051"/>
      <c r="AM25" s="1022"/>
      <c r="AN25" s="1049"/>
      <c r="AO25" s="1022"/>
      <c r="AP25" s="1045"/>
      <c r="AQ25" s="277">
        <v>2</v>
      </c>
      <c r="AR25" s="278"/>
      <c r="AT25" s="174"/>
      <c r="AU25" s="174"/>
      <c r="AV25" s="174"/>
    </row>
    <row r="26" spans="4:48" s="25" customFormat="1" ht="27" customHeight="1" thickBot="1">
      <c r="D26" s="300">
        <v>7</v>
      </c>
      <c r="E26" s="967" t="s">
        <v>221</v>
      </c>
      <c r="F26" s="1005"/>
      <c r="G26" s="1005"/>
      <c r="H26" s="1005"/>
      <c r="I26" s="1005"/>
      <c r="J26" s="1005"/>
      <c r="K26" s="1005"/>
      <c r="L26" s="1005"/>
      <c r="M26" s="1005"/>
      <c r="N26" s="1005"/>
      <c r="O26" s="1005"/>
      <c r="P26" s="1005"/>
      <c r="Q26" s="1006"/>
      <c r="R26" s="970">
        <v>2</v>
      </c>
      <c r="S26" s="971"/>
      <c r="T26" s="972"/>
      <c r="U26" s="1009">
        <v>4</v>
      </c>
      <c r="V26" s="1212"/>
      <c r="W26" s="1011">
        <f t="shared" si="3"/>
        <v>144</v>
      </c>
      <c r="X26" s="1012"/>
      <c r="Y26" s="1013">
        <f t="shared" si="4"/>
        <v>72</v>
      </c>
      <c r="Z26" s="1014"/>
      <c r="AA26" s="1015">
        <v>36</v>
      </c>
      <c r="AB26" s="1046"/>
      <c r="AC26" s="1015">
        <v>36</v>
      </c>
      <c r="AD26" s="1046"/>
      <c r="AE26" s="1015"/>
      <c r="AF26" s="1046"/>
      <c r="AG26" s="1047">
        <f t="shared" si="5"/>
        <v>72</v>
      </c>
      <c r="AH26" s="1048"/>
      <c r="AI26" s="1020"/>
      <c r="AJ26" s="1049"/>
      <c r="AK26" s="1050">
        <v>2</v>
      </c>
      <c r="AL26" s="1051"/>
      <c r="AM26" s="1022"/>
      <c r="AN26" s="1049"/>
      <c r="AO26" s="1022"/>
      <c r="AP26" s="1045"/>
      <c r="AQ26" s="1024">
        <v>4</v>
      </c>
      <c r="AR26" s="1212"/>
      <c r="AT26" s="174"/>
      <c r="AU26" s="174"/>
      <c r="AV26" s="174"/>
    </row>
    <row r="27" spans="4:48" s="185" customFormat="1" ht="29.25" customHeight="1" thickBot="1" thickTop="1">
      <c r="D27" s="228"/>
      <c r="E27" s="520" t="s">
        <v>75</v>
      </c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2"/>
      <c r="U27" s="523">
        <f>SUM(U20:U26)</f>
        <v>30</v>
      </c>
      <c r="V27" s="524"/>
      <c r="W27" s="523">
        <f>SUM(W20:W26)</f>
        <v>1080</v>
      </c>
      <c r="X27" s="524"/>
      <c r="Y27" s="523">
        <f>SUM(Y20:Y26)</f>
        <v>486</v>
      </c>
      <c r="Z27" s="524"/>
      <c r="AA27" s="523">
        <f>SUM(AA20:AA26)</f>
        <v>189</v>
      </c>
      <c r="AB27" s="524"/>
      <c r="AC27" s="523">
        <f>SUM(AC20:AC26)</f>
        <v>162</v>
      </c>
      <c r="AD27" s="524"/>
      <c r="AE27" s="523">
        <f>SUM(AE20:AE26)</f>
        <v>135</v>
      </c>
      <c r="AF27" s="524"/>
      <c r="AG27" s="523">
        <f>SUM(AG20:AG26)</f>
        <v>594</v>
      </c>
      <c r="AH27" s="524"/>
      <c r="AI27" s="542">
        <v>3</v>
      </c>
      <c r="AJ27" s="543"/>
      <c r="AK27" s="544" t="s">
        <v>284</v>
      </c>
      <c r="AL27" s="543"/>
      <c r="AM27" s="544"/>
      <c r="AN27" s="543"/>
      <c r="AO27" s="544"/>
      <c r="AP27" s="545"/>
      <c r="AQ27" s="1033">
        <f>SUM(AQ20:AQ26)</f>
        <v>27</v>
      </c>
      <c r="AR27" s="1034"/>
      <c r="AT27" s="186"/>
      <c r="AU27" s="186"/>
      <c r="AV27" s="186"/>
    </row>
    <row r="28" ht="13.5" thickTop="1"/>
    <row r="30" spans="4:8" ht="12.75">
      <c r="D30" s="992" t="s">
        <v>196</v>
      </c>
      <c r="E30" s="1035"/>
      <c r="F30" s="1035"/>
      <c r="G30" s="1035"/>
      <c r="H30" s="1035"/>
    </row>
    <row r="31" spans="4:8" ht="12.75" customHeight="1">
      <c r="D31" s="1035"/>
      <c r="E31" s="1035"/>
      <c r="F31" s="1035"/>
      <c r="G31" s="1035"/>
      <c r="H31" s="1035"/>
    </row>
    <row r="32" spans="4:8" ht="12.75" customHeight="1">
      <c r="D32" s="1035"/>
      <c r="E32" s="1035"/>
      <c r="F32" s="1035"/>
      <c r="G32" s="1035"/>
      <c r="H32" s="1035"/>
    </row>
    <row r="33" ht="13.5" thickBot="1"/>
    <row r="34" spans="4:62" s="25" customFormat="1" ht="33" customHeight="1" thickTop="1">
      <c r="D34" s="297">
        <f aca="true" t="shared" si="6" ref="D34:D40">SUM(D33+1)</f>
        <v>1</v>
      </c>
      <c r="E34" s="976" t="s">
        <v>133</v>
      </c>
      <c r="F34" s="1036"/>
      <c r="G34" s="1036"/>
      <c r="H34" s="1036"/>
      <c r="I34" s="1036"/>
      <c r="J34" s="1036"/>
      <c r="K34" s="1036"/>
      <c r="L34" s="1036"/>
      <c r="M34" s="1036"/>
      <c r="N34" s="1036"/>
      <c r="O34" s="1036"/>
      <c r="P34" s="1036"/>
      <c r="Q34" s="1037"/>
      <c r="R34" s="973">
        <v>3</v>
      </c>
      <c r="S34" s="974"/>
      <c r="T34" s="975"/>
      <c r="U34" s="986">
        <v>2</v>
      </c>
      <c r="V34" s="987"/>
      <c r="W34" s="1038">
        <f aca="true" t="shared" si="7" ref="W34:W40">U34*36</f>
        <v>72</v>
      </c>
      <c r="X34" s="987"/>
      <c r="Y34" s="993">
        <f aca="true" t="shared" si="8" ref="Y34:Y40">AA34+AC34+AE34</f>
        <v>36</v>
      </c>
      <c r="Z34" s="994"/>
      <c r="AA34" s="995"/>
      <c r="AB34" s="994"/>
      <c r="AC34" s="995">
        <v>36</v>
      </c>
      <c r="AD34" s="994"/>
      <c r="AE34" s="995"/>
      <c r="AF34" s="1059"/>
      <c r="AG34" s="995">
        <f aca="true" t="shared" si="9" ref="AG34:AG40">W34-Y34</f>
        <v>36</v>
      </c>
      <c r="AH34" s="996"/>
      <c r="AI34" s="993"/>
      <c r="AJ34" s="994"/>
      <c r="AK34" s="995" t="s">
        <v>135</v>
      </c>
      <c r="AL34" s="994"/>
      <c r="AM34" s="995"/>
      <c r="AN34" s="994"/>
      <c r="AO34" s="995"/>
      <c r="AP34" s="996"/>
      <c r="AQ34" s="993">
        <v>2</v>
      </c>
      <c r="AR34" s="996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H34" s="174"/>
      <c r="BI34" s="174"/>
      <c r="BJ34" s="174"/>
    </row>
    <row r="35" spans="4:62" s="25" customFormat="1" ht="24" customHeight="1">
      <c r="D35" s="300">
        <f t="shared" si="6"/>
        <v>2</v>
      </c>
      <c r="E35" s="947" t="s">
        <v>145</v>
      </c>
      <c r="F35" s="1060"/>
      <c r="G35" s="1060"/>
      <c r="H35" s="1060"/>
      <c r="I35" s="1060"/>
      <c r="J35" s="1060"/>
      <c r="K35" s="1060"/>
      <c r="L35" s="1060"/>
      <c r="M35" s="1060"/>
      <c r="N35" s="1060"/>
      <c r="O35" s="1060"/>
      <c r="P35" s="1060"/>
      <c r="Q35" s="1061"/>
      <c r="R35" s="949">
        <v>3</v>
      </c>
      <c r="S35" s="1062"/>
      <c r="T35" s="1063"/>
      <c r="U35" s="777">
        <v>2</v>
      </c>
      <c r="V35" s="952"/>
      <c r="W35" s="953">
        <f t="shared" si="7"/>
        <v>72</v>
      </c>
      <c r="X35" s="952"/>
      <c r="Y35" s="963">
        <f t="shared" si="8"/>
        <v>36</v>
      </c>
      <c r="Z35" s="964"/>
      <c r="AA35" s="945">
        <v>18</v>
      </c>
      <c r="AB35" s="964"/>
      <c r="AC35" s="945">
        <v>18</v>
      </c>
      <c r="AD35" s="964"/>
      <c r="AE35" s="945"/>
      <c r="AF35" s="964"/>
      <c r="AG35" s="945">
        <f t="shared" si="9"/>
        <v>36</v>
      </c>
      <c r="AH35" s="937"/>
      <c r="AI35" s="938"/>
      <c r="AJ35" s="939"/>
      <c r="AK35" s="779" t="s">
        <v>229</v>
      </c>
      <c r="AL35" s="778"/>
      <c r="AM35" s="934"/>
      <c r="AN35" s="939"/>
      <c r="AO35" s="934"/>
      <c r="AP35" s="935"/>
      <c r="AQ35" s="938">
        <v>2</v>
      </c>
      <c r="AR35" s="9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H35" s="174"/>
      <c r="BI35" s="174"/>
      <c r="BJ35" s="174"/>
    </row>
    <row r="36" spans="4:62" s="25" customFormat="1" ht="27" customHeight="1">
      <c r="D36" s="300">
        <f t="shared" si="6"/>
        <v>3</v>
      </c>
      <c r="E36" s="955" t="s">
        <v>307</v>
      </c>
      <c r="F36" s="980"/>
      <c r="G36" s="980"/>
      <c r="H36" s="980"/>
      <c r="I36" s="980"/>
      <c r="J36" s="980"/>
      <c r="K36" s="980"/>
      <c r="L36" s="980"/>
      <c r="M36" s="980"/>
      <c r="N36" s="980"/>
      <c r="O36" s="980"/>
      <c r="P36" s="980"/>
      <c r="Q36" s="981"/>
      <c r="R36" s="958">
        <v>3</v>
      </c>
      <c r="S36" s="959"/>
      <c r="T36" s="960"/>
      <c r="U36" s="942">
        <v>5</v>
      </c>
      <c r="V36" s="961"/>
      <c r="W36" s="953">
        <f t="shared" si="7"/>
        <v>180</v>
      </c>
      <c r="X36" s="952"/>
      <c r="Y36" s="963">
        <f t="shared" si="8"/>
        <v>72</v>
      </c>
      <c r="Z36" s="964"/>
      <c r="AA36" s="965">
        <v>36</v>
      </c>
      <c r="AB36" s="966"/>
      <c r="AC36" s="965">
        <v>36</v>
      </c>
      <c r="AD36" s="966"/>
      <c r="AE36" s="965"/>
      <c r="AF36" s="966"/>
      <c r="AG36" s="945">
        <f t="shared" si="9"/>
        <v>108</v>
      </c>
      <c r="AH36" s="937"/>
      <c r="AI36" s="293" t="s">
        <v>342</v>
      </c>
      <c r="AJ36" s="305"/>
      <c r="AK36" s="940">
        <v>2</v>
      </c>
      <c r="AL36" s="944"/>
      <c r="AM36" s="940"/>
      <c r="AN36" s="944"/>
      <c r="AO36" s="940"/>
      <c r="AP36" s="941"/>
      <c r="AQ36" s="946">
        <v>4</v>
      </c>
      <c r="AR36" s="941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H36" s="174"/>
      <c r="BI36" s="174"/>
      <c r="BJ36" s="174"/>
    </row>
    <row r="37" spans="4:62" s="25" customFormat="1" ht="33.75" customHeight="1">
      <c r="D37" s="300">
        <f t="shared" si="6"/>
        <v>4</v>
      </c>
      <c r="E37" s="955" t="s">
        <v>162</v>
      </c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  <c r="Q37" s="957"/>
      <c r="R37" s="958">
        <v>3</v>
      </c>
      <c r="S37" s="959"/>
      <c r="T37" s="960"/>
      <c r="U37" s="942">
        <v>9</v>
      </c>
      <c r="V37" s="961"/>
      <c r="W37" s="962">
        <f t="shared" si="7"/>
        <v>324</v>
      </c>
      <c r="X37" s="961"/>
      <c r="Y37" s="963">
        <f t="shared" si="8"/>
        <v>144</v>
      </c>
      <c r="Z37" s="964"/>
      <c r="AA37" s="965">
        <v>36</v>
      </c>
      <c r="AB37" s="966"/>
      <c r="AC37" s="965">
        <v>36</v>
      </c>
      <c r="AD37" s="966"/>
      <c r="AE37" s="965">
        <v>72</v>
      </c>
      <c r="AF37" s="966"/>
      <c r="AG37" s="945">
        <f t="shared" si="9"/>
        <v>180</v>
      </c>
      <c r="AH37" s="937"/>
      <c r="AI37" s="942">
        <v>3</v>
      </c>
      <c r="AJ37" s="943"/>
      <c r="AK37" s="940"/>
      <c r="AL37" s="944"/>
      <c r="AM37" s="940"/>
      <c r="AN37" s="944"/>
      <c r="AO37" s="940"/>
      <c r="AP37" s="941"/>
      <c r="AQ37" s="946">
        <v>8</v>
      </c>
      <c r="AR37" s="941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H37" s="174"/>
      <c r="BI37" s="174"/>
      <c r="BJ37" s="174"/>
    </row>
    <row r="38" spans="4:62" s="25" customFormat="1" ht="27" customHeight="1">
      <c r="D38" s="298">
        <f>SUM(D37+1)</f>
        <v>5</v>
      </c>
      <c r="E38" s="955" t="s">
        <v>308</v>
      </c>
      <c r="F38" s="956"/>
      <c r="G38" s="956"/>
      <c r="H38" s="956"/>
      <c r="I38" s="956"/>
      <c r="J38" s="956"/>
      <c r="K38" s="956"/>
      <c r="L38" s="956"/>
      <c r="M38" s="956"/>
      <c r="N38" s="956"/>
      <c r="O38" s="956"/>
      <c r="P38" s="956"/>
      <c r="Q38" s="957"/>
      <c r="R38" s="958">
        <v>3</v>
      </c>
      <c r="S38" s="982"/>
      <c r="T38" s="983"/>
      <c r="U38" s="942">
        <v>4</v>
      </c>
      <c r="V38" s="961"/>
      <c r="W38" s="962">
        <f t="shared" si="7"/>
        <v>144</v>
      </c>
      <c r="X38" s="961"/>
      <c r="Y38" s="1000">
        <f t="shared" si="8"/>
        <v>54</v>
      </c>
      <c r="Z38" s="1001"/>
      <c r="AA38" s="965">
        <v>36</v>
      </c>
      <c r="AB38" s="966"/>
      <c r="AC38" s="965"/>
      <c r="AD38" s="966"/>
      <c r="AE38" s="965">
        <v>18</v>
      </c>
      <c r="AF38" s="1002"/>
      <c r="AG38" s="1003">
        <f t="shared" si="9"/>
        <v>90</v>
      </c>
      <c r="AH38" s="1004"/>
      <c r="AI38" s="946" t="s">
        <v>343</v>
      </c>
      <c r="AJ38" s="943"/>
      <c r="AK38" s="940">
        <v>1</v>
      </c>
      <c r="AL38" s="944"/>
      <c r="AM38" s="940"/>
      <c r="AN38" s="944"/>
      <c r="AO38" s="940"/>
      <c r="AP38" s="941"/>
      <c r="AQ38" s="946">
        <v>3</v>
      </c>
      <c r="AR38" s="941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H38" s="174"/>
      <c r="BI38" s="174"/>
      <c r="BJ38" s="174"/>
    </row>
    <row r="39" spans="4:62" s="25" customFormat="1" ht="39" customHeight="1">
      <c r="D39" s="300">
        <f>SUM(D37+1)</f>
        <v>5</v>
      </c>
      <c r="E39" s="955" t="s">
        <v>166</v>
      </c>
      <c r="F39" s="956"/>
      <c r="G39" s="956"/>
      <c r="H39" s="956"/>
      <c r="I39" s="956"/>
      <c r="J39" s="956"/>
      <c r="K39" s="956"/>
      <c r="L39" s="956"/>
      <c r="M39" s="956"/>
      <c r="N39" s="956"/>
      <c r="O39" s="956"/>
      <c r="P39" s="956"/>
      <c r="Q39" s="957"/>
      <c r="R39" s="958">
        <v>3</v>
      </c>
      <c r="S39" s="982"/>
      <c r="T39" s="983"/>
      <c r="U39" s="942">
        <v>4</v>
      </c>
      <c r="V39" s="961"/>
      <c r="W39" s="962">
        <f t="shared" si="7"/>
        <v>144</v>
      </c>
      <c r="X39" s="961"/>
      <c r="Y39" s="963">
        <f t="shared" si="8"/>
        <v>72</v>
      </c>
      <c r="Z39" s="964"/>
      <c r="AA39" s="965">
        <v>36</v>
      </c>
      <c r="AB39" s="966"/>
      <c r="AC39" s="965">
        <v>36</v>
      </c>
      <c r="AD39" s="966"/>
      <c r="AE39" s="965"/>
      <c r="AF39" s="1002"/>
      <c r="AG39" s="945">
        <f t="shared" si="9"/>
        <v>72</v>
      </c>
      <c r="AH39" s="937"/>
      <c r="AI39" s="946">
        <v>4</v>
      </c>
      <c r="AJ39" s="944"/>
      <c r="AK39" s="1043" t="s">
        <v>229</v>
      </c>
      <c r="AL39" s="943"/>
      <c r="AM39" s="940"/>
      <c r="AN39" s="944"/>
      <c r="AO39" s="940"/>
      <c r="AP39" s="941"/>
      <c r="AQ39" s="946">
        <v>4</v>
      </c>
      <c r="AR39" s="941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H39" s="174"/>
      <c r="BI39" s="174"/>
      <c r="BJ39" s="174"/>
    </row>
    <row r="40" spans="4:48" s="25" customFormat="1" ht="31.5" customHeight="1" thickBot="1">
      <c r="D40" s="298">
        <f t="shared" si="6"/>
        <v>6</v>
      </c>
      <c r="E40" s="955" t="s">
        <v>309</v>
      </c>
      <c r="F40" s="980"/>
      <c r="G40" s="980"/>
      <c r="H40" s="980"/>
      <c r="I40" s="980"/>
      <c r="J40" s="980"/>
      <c r="K40" s="980"/>
      <c r="L40" s="980"/>
      <c r="M40" s="980"/>
      <c r="N40" s="980"/>
      <c r="O40" s="980"/>
      <c r="P40" s="980"/>
      <c r="Q40" s="981"/>
      <c r="R40" s="958">
        <v>3</v>
      </c>
      <c r="S40" s="959"/>
      <c r="T40" s="960"/>
      <c r="U40" s="1009">
        <v>4</v>
      </c>
      <c r="V40" s="1010"/>
      <c r="W40" s="953">
        <f t="shared" si="7"/>
        <v>144</v>
      </c>
      <c r="X40" s="952"/>
      <c r="Y40" s="963">
        <f t="shared" si="8"/>
        <v>72</v>
      </c>
      <c r="Z40" s="964"/>
      <c r="AA40" s="965">
        <v>36</v>
      </c>
      <c r="AB40" s="966"/>
      <c r="AC40" s="965">
        <v>36</v>
      </c>
      <c r="AD40" s="966"/>
      <c r="AE40" s="965"/>
      <c r="AF40" s="966"/>
      <c r="AG40" s="945">
        <f t="shared" si="9"/>
        <v>72</v>
      </c>
      <c r="AH40" s="937"/>
      <c r="AI40" s="946">
        <v>4</v>
      </c>
      <c r="AJ40" s="944"/>
      <c r="AK40" s="1043">
        <v>3</v>
      </c>
      <c r="AL40" s="943"/>
      <c r="AM40" s="940"/>
      <c r="AN40" s="944"/>
      <c r="AO40" s="940"/>
      <c r="AP40" s="941"/>
      <c r="AQ40" s="946">
        <v>4</v>
      </c>
      <c r="AR40" s="941"/>
      <c r="AT40" s="174"/>
      <c r="AU40" s="174"/>
      <c r="AV40" s="174"/>
    </row>
    <row r="41" spans="4:48" s="185" customFormat="1" ht="30.75" customHeight="1" thickBot="1" thickTop="1">
      <c r="D41" s="228"/>
      <c r="E41" s="1026" t="s">
        <v>75</v>
      </c>
      <c r="F41" s="1027"/>
      <c r="G41" s="1027"/>
      <c r="H41" s="1027"/>
      <c r="I41" s="1027"/>
      <c r="J41" s="1027"/>
      <c r="K41" s="1027"/>
      <c r="L41" s="1027"/>
      <c r="M41" s="1027"/>
      <c r="N41" s="1027"/>
      <c r="O41" s="1027"/>
      <c r="P41" s="1027"/>
      <c r="Q41" s="1027"/>
      <c r="R41" s="1027"/>
      <c r="S41" s="1027"/>
      <c r="T41" s="1028"/>
      <c r="U41" s="1029">
        <f>SUM(U34:U40)</f>
        <v>30</v>
      </c>
      <c r="V41" s="1030"/>
      <c r="W41" s="1029">
        <f>SUM(W34:W40)</f>
        <v>1080</v>
      </c>
      <c r="X41" s="1030"/>
      <c r="Y41" s="1029">
        <f>SUM(Y34:Y40)</f>
        <v>486</v>
      </c>
      <c r="Z41" s="1030"/>
      <c r="AA41" s="1029">
        <f>SUM(AA34:AA40)</f>
        <v>198</v>
      </c>
      <c r="AB41" s="1030"/>
      <c r="AC41" s="1029">
        <f>SUM(AC34:AC40)</f>
        <v>198</v>
      </c>
      <c r="AD41" s="1030"/>
      <c r="AE41" s="1029">
        <f>SUM(AE34:AE40)</f>
        <v>90</v>
      </c>
      <c r="AF41" s="1030"/>
      <c r="AG41" s="1029">
        <f>SUM(AG34:AG40)</f>
        <v>594</v>
      </c>
      <c r="AH41" s="1030"/>
      <c r="AI41" s="1029">
        <v>3</v>
      </c>
      <c r="AJ41" s="1030"/>
      <c r="AK41" s="1031" t="s">
        <v>310</v>
      </c>
      <c r="AL41" s="1030"/>
      <c r="AM41" s="1031"/>
      <c r="AN41" s="1030"/>
      <c r="AO41" s="1031"/>
      <c r="AP41" s="1032"/>
      <c r="AQ41" s="1033">
        <f>SUM(AQ34:AQ40)</f>
        <v>27</v>
      </c>
      <c r="AR41" s="1034"/>
      <c r="AT41" s="186"/>
      <c r="AU41" s="186"/>
      <c r="AV41" s="186"/>
    </row>
    <row r="42" ht="13.5" thickTop="1"/>
    <row r="43" spans="4:8" ht="12.75">
      <c r="D43" s="992" t="s">
        <v>197</v>
      </c>
      <c r="E43" s="1035"/>
      <c r="F43" s="1035"/>
      <c r="G43" s="1035"/>
      <c r="H43" s="1035"/>
    </row>
    <row r="44" spans="4:8" ht="12.75" customHeight="1">
      <c r="D44" s="1035"/>
      <c r="E44" s="1035"/>
      <c r="F44" s="1035"/>
      <c r="G44" s="1035"/>
      <c r="H44" s="1035"/>
    </row>
    <row r="45" spans="4:8" ht="12.75" customHeight="1">
      <c r="D45" s="1035"/>
      <c r="E45" s="1035"/>
      <c r="F45" s="1035"/>
      <c r="G45" s="1035"/>
      <c r="H45" s="1035"/>
    </row>
    <row r="46" ht="13.5" thickBot="1"/>
    <row r="47" spans="4:48" s="25" customFormat="1" ht="26.25" customHeight="1" thickTop="1">
      <c r="D47" s="297">
        <f aca="true" t="shared" si="10" ref="D47:D55">SUM(D46+1)</f>
        <v>1</v>
      </c>
      <c r="E47" s="976" t="s">
        <v>133</v>
      </c>
      <c r="F47" s="1036"/>
      <c r="G47" s="1036"/>
      <c r="H47" s="1036"/>
      <c r="I47" s="1036"/>
      <c r="J47" s="1036"/>
      <c r="K47" s="1036"/>
      <c r="L47" s="1036"/>
      <c r="M47" s="1036"/>
      <c r="N47" s="1036"/>
      <c r="O47" s="1036"/>
      <c r="P47" s="1036"/>
      <c r="Q47" s="1037"/>
      <c r="R47" s="973">
        <v>4</v>
      </c>
      <c r="S47" s="974"/>
      <c r="T47" s="975"/>
      <c r="U47" s="986">
        <v>2</v>
      </c>
      <c r="V47" s="987"/>
      <c r="W47" s="1038">
        <f aca="true" t="shared" si="11" ref="W47:W55">U47*36</f>
        <v>72</v>
      </c>
      <c r="X47" s="987"/>
      <c r="Y47" s="993">
        <f>AA47+AC47+AE47</f>
        <v>36</v>
      </c>
      <c r="Z47" s="994"/>
      <c r="AA47" s="995"/>
      <c r="AB47" s="994"/>
      <c r="AC47" s="995">
        <v>36</v>
      </c>
      <c r="AD47" s="994"/>
      <c r="AE47" s="995"/>
      <c r="AF47" s="1059"/>
      <c r="AG47" s="995">
        <f aca="true" t="shared" si="12" ref="AG47:AG55">W47-Y47</f>
        <v>36</v>
      </c>
      <c r="AH47" s="996"/>
      <c r="AI47" s="993"/>
      <c r="AJ47" s="994"/>
      <c r="AK47" s="995" t="s">
        <v>135</v>
      </c>
      <c r="AL47" s="994"/>
      <c r="AM47" s="995"/>
      <c r="AN47" s="994"/>
      <c r="AO47" s="995"/>
      <c r="AP47" s="996"/>
      <c r="AQ47" s="993">
        <v>2</v>
      </c>
      <c r="AR47" s="996"/>
      <c r="AT47" s="174"/>
      <c r="AU47" s="174"/>
      <c r="AV47" s="174"/>
    </row>
    <row r="48" spans="4:48" s="25" customFormat="1" ht="20.25" customHeight="1">
      <c r="D48" s="298">
        <f t="shared" si="10"/>
        <v>2</v>
      </c>
      <c r="E48" s="955" t="s">
        <v>311</v>
      </c>
      <c r="F48" s="956"/>
      <c r="G48" s="956"/>
      <c r="H48" s="956"/>
      <c r="I48" s="956"/>
      <c r="J48" s="956"/>
      <c r="K48" s="956"/>
      <c r="L48" s="956"/>
      <c r="M48" s="956"/>
      <c r="N48" s="956"/>
      <c r="O48" s="956"/>
      <c r="P48" s="956"/>
      <c r="Q48" s="957"/>
      <c r="R48" s="958">
        <v>4</v>
      </c>
      <c r="S48" s="982"/>
      <c r="T48" s="983"/>
      <c r="U48" s="942">
        <v>3</v>
      </c>
      <c r="V48" s="961"/>
      <c r="W48" s="953">
        <f t="shared" si="11"/>
        <v>108</v>
      </c>
      <c r="X48" s="952"/>
      <c r="Y48" s="946">
        <f>AA48+AC48+AE48</f>
        <v>54</v>
      </c>
      <c r="Z48" s="944"/>
      <c r="AA48" s="940">
        <v>36</v>
      </c>
      <c r="AB48" s="944"/>
      <c r="AC48" s="940">
        <v>18</v>
      </c>
      <c r="AD48" s="944"/>
      <c r="AE48" s="940"/>
      <c r="AF48" s="1064"/>
      <c r="AG48" s="940">
        <f t="shared" si="12"/>
        <v>54</v>
      </c>
      <c r="AH48" s="941"/>
      <c r="AI48" s="946"/>
      <c r="AJ48" s="944"/>
      <c r="AK48" s="1043" t="s">
        <v>222</v>
      </c>
      <c r="AL48" s="943"/>
      <c r="AM48" s="940"/>
      <c r="AN48" s="944"/>
      <c r="AO48" s="940"/>
      <c r="AP48" s="941"/>
      <c r="AQ48" s="946">
        <v>3</v>
      </c>
      <c r="AR48" s="941"/>
      <c r="AT48" s="174"/>
      <c r="AU48" s="174"/>
      <c r="AV48" s="174"/>
    </row>
    <row r="49" spans="4:62" s="25" customFormat="1" ht="21.75" customHeight="1">
      <c r="D49" s="298">
        <f t="shared" si="10"/>
        <v>3</v>
      </c>
      <c r="E49" s="955" t="s">
        <v>163</v>
      </c>
      <c r="F49" s="956"/>
      <c r="G49" s="956"/>
      <c r="H49" s="956"/>
      <c r="I49" s="956"/>
      <c r="J49" s="956"/>
      <c r="K49" s="956"/>
      <c r="L49" s="956"/>
      <c r="M49" s="956"/>
      <c r="N49" s="956"/>
      <c r="O49" s="956"/>
      <c r="P49" s="956"/>
      <c r="Q49" s="957"/>
      <c r="R49" s="958">
        <v>4</v>
      </c>
      <c r="S49" s="982"/>
      <c r="T49" s="983"/>
      <c r="U49" s="942">
        <v>9</v>
      </c>
      <c r="V49" s="961"/>
      <c r="W49" s="962">
        <f t="shared" si="11"/>
        <v>324</v>
      </c>
      <c r="X49" s="961"/>
      <c r="Y49" s="963">
        <v>144</v>
      </c>
      <c r="Z49" s="964"/>
      <c r="AA49" s="965">
        <v>36</v>
      </c>
      <c r="AB49" s="966"/>
      <c r="AC49" s="965">
        <v>36</v>
      </c>
      <c r="AD49" s="966"/>
      <c r="AE49" s="965">
        <v>72</v>
      </c>
      <c r="AF49" s="1002"/>
      <c r="AG49" s="945">
        <f t="shared" si="12"/>
        <v>180</v>
      </c>
      <c r="AH49" s="937"/>
      <c r="AI49" s="942">
        <v>4</v>
      </c>
      <c r="AJ49" s="943"/>
      <c r="AK49" s="940"/>
      <c r="AL49" s="944"/>
      <c r="AM49" s="940"/>
      <c r="AN49" s="944"/>
      <c r="AO49" s="940"/>
      <c r="AP49" s="941"/>
      <c r="AQ49" s="946">
        <v>8</v>
      </c>
      <c r="AR49" s="941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H49" s="174"/>
      <c r="BI49" s="174"/>
      <c r="BJ49" s="174"/>
    </row>
    <row r="50" spans="4:62" s="25" customFormat="1" ht="34.5" customHeight="1">
      <c r="D50" s="298">
        <f t="shared" si="10"/>
        <v>4</v>
      </c>
      <c r="E50" s="955" t="s">
        <v>166</v>
      </c>
      <c r="F50" s="956"/>
      <c r="G50" s="956"/>
      <c r="H50" s="956"/>
      <c r="I50" s="956"/>
      <c r="J50" s="956"/>
      <c r="K50" s="956"/>
      <c r="L50" s="956"/>
      <c r="M50" s="956"/>
      <c r="N50" s="956"/>
      <c r="O50" s="956"/>
      <c r="P50" s="956"/>
      <c r="Q50" s="957"/>
      <c r="R50" s="958">
        <v>4</v>
      </c>
      <c r="S50" s="982"/>
      <c r="T50" s="983"/>
      <c r="U50" s="942">
        <v>4</v>
      </c>
      <c r="V50" s="961"/>
      <c r="W50" s="962">
        <f t="shared" si="11"/>
        <v>144</v>
      </c>
      <c r="X50" s="961"/>
      <c r="Y50" s="963">
        <f aca="true" t="shared" si="13" ref="Y50:Y55">AA50+AC50+AE50</f>
        <v>54</v>
      </c>
      <c r="Z50" s="964"/>
      <c r="AA50" s="965">
        <v>18</v>
      </c>
      <c r="AB50" s="966"/>
      <c r="AC50" s="965">
        <v>36</v>
      </c>
      <c r="AD50" s="966"/>
      <c r="AE50" s="965"/>
      <c r="AF50" s="1002"/>
      <c r="AG50" s="945">
        <f t="shared" si="12"/>
        <v>90</v>
      </c>
      <c r="AH50" s="937"/>
      <c r="AI50" s="942">
        <v>4</v>
      </c>
      <c r="AJ50" s="943"/>
      <c r="AK50" s="940">
        <v>3</v>
      </c>
      <c r="AL50" s="944"/>
      <c r="AM50" s="940"/>
      <c r="AN50" s="944"/>
      <c r="AO50" s="940"/>
      <c r="AP50" s="941"/>
      <c r="AQ50" s="946">
        <v>3</v>
      </c>
      <c r="AR50" s="941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H50" s="174"/>
      <c r="BI50" s="174"/>
      <c r="BJ50" s="174"/>
    </row>
    <row r="51" spans="4:62" s="25" customFormat="1" ht="33" customHeight="1">
      <c r="D51" s="298">
        <f t="shared" si="10"/>
        <v>5</v>
      </c>
      <c r="E51" s="955" t="s">
        <v>258</v>
      </c>
      <c r="F51" s="980"/>
      <c r="G51" s="980"/>
      <c r="H51" s="980"/>
      <c r="I51" s="980"/>
      <c r="J51" s="980"/>
      <c r="K51" s="980"/>
      <c r="L51" s="980"/>
      <c r="M51" s="980"/>
      <c r="N51" s="980"/>
      <c r="O51" s="980"/>
      <c r="P51" s="980"/>
      <c r="Q51" s="981"/>
      <c r="R51" s="958">
        <v>4</v>
      </c>
      <c r="S51" s="959"/>
      <c r="T51" s="960"/>
      <c r="U51" s="942">
        <v>3</v>
      </c>
      <c r="V51" s="961"/>
      <c r="W51" s="962">
        <f t="shared" si="11"/>
        <v>108</v>
      </c>
      <c r="X51" s="961"/>
      <c r="Y51" s="989">
        <f t="shared" si="13"/>
        <v>36</v>
      </c>
      <c r="Z51" s="966"/>
      <c r="AA51" s="965">
        <v>18</v>
      </c>
      <c r="AB51" s="966"/>
      <c r="AC51" s="965">
        <v>18</v>
      </c>
      <c r="AD51" s="966"/>
      <c r="AE51" s="965"/>
      <c r="AF51" s="966"/>
      <c r="AG51" s="965">
        <f t="shared" si="12"/>
        <v>72</v>
      </c>
      <c r="AH51" s="988"/>
      <c r="AI51" s="942">
        <v>4</v>
      </c>
      <c r="AJ51" s="943"/>
      <c r="AK51" s="940">
        <v>3</v>
      </c>
      <c r="AL51" s="944"/>
      <c r="AM51" s="940"/>
      <c r="AN51" s="944"/>
      <c r="AO51" s="940"/>
      <c r="AP51" s="941"/>
      <c r="AQ51" s="946">
        <v>2</v>
      </c>
      <c r="AR51" s="94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H51" s="174"/>
      <c r="BI51" s="174"/>
      <c r="BJ51" s="174"/>
    </row>
    <row r="52" spans="4:62" s="25" customFormat="1" ht="31.5" customHeight="1">
      <c r="D52" s="298">
        <f>SUM(D51+1)</f>
        <v>6</v>
      </c>
      <c r="E52" s="955" t="s">
        <v>312</v>
      </c>
      <c r="F52" s="956"/>
      <c r="G52" s="956"/>
      <c r="H52" s="956"/>
      <c r="I52" s="956"/>
      <c r="J52" s="956"/>
      <c r="K52" s="956"/>
      <c r="L52" s="956"/>
      <c r="M52" s="956"/>
      <c r="N52" s="956"/>
      <c r="O52" s="956"/>
      <c r="P52" s="956"/>
      <c r="Q52" s="957"/>
      <c r="R52" s="958">
        <v>4</v>
      </c>
      <c r="S52" s="982"/>
      <c r="T52" s="983"/>
      <c r="U52" s="942">
        <v>3</v>
      </c>
      <c r="V52" s="961"/>
      <c r="W52" s="962">
        <f>U52*36</f>
        <v>108</v>
      </c>
      <c r="X52" s="961"/>
      <c r="Y52" s="989">
        <f t="shared" si="13"/>
        <v>54</v>
      </c>
      <c r="Z52" s="966"/>
      <c r="AA52" s="965">
        <v>18</v>
      </c>
      <c r="AB52" s="966"/>
      <c r="AC52" s="965">
        <v>36</v>
      </c>
      <c r="AD52" s="966"/>
      <c r="AE52" s="965"/>
      <c r="AF52" s="1002"/>
      <c r="AG52" s="965">
        <f>W52-Y52</f>
        <v>54</v>
      </c>
      <c r="AH52" s="988"/>
      <c r="AI52" s="946"/>
      <c r="AJ52" s="944"/>
      <c r="AK52" s="940">
        <v>4</v>
      </c>
      <c r="AL52" s="944"/>
      <c r="AM52" s="1043" t="s">
        <v>228</v>
      </c>
      <c r="AN52" s="943"/>
      <c r="AO52" s="940"/>
      <c r="AP52" s="941"/>
      <c r="AQ52" s="946">
        <v>3</v>
      </c>
      <c r="AR52" s="941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H52" s="174"/>
      <c r="BI52" s="174"/>
      <c r="BJ52" s="174"/>
    </row>
    <row r="53" spans="4:62" s="25" customFormat="1" ht="28.5" customHeight="1">
      <c r="D53" s="298">
        <f>SUM(D51+1)</f>
        <v>6</v>
      </c>
      <c r="E53" s="947" t="s">
        <v>153</v>
      </c>
      <c r="F53" s="948"/>
      <c r="G53" s="948"/>
      <c r="H53" s="948"/>
      <c r="I53" s="948"/>
      <c r="J53" s="948"/>
      <c r="K53" s="948"/>
      <c r="L53" s="948"/>
      <c r="M53" s="948"/>
      <c r="N53" s="948"/>
      <c r="O53" s="948"/>
      <c r="P53" s="948"/>
      <c r="Q53" s="979"/>
      <c r="R53" s="949">
        <v>4</v>
      </c>
      <c r="S53" s="950"/>
      <c r="T53" s="951"/>
      <c r="U53" s="777">
        <v>3</v>
      </c>
      <c r="V53" s="952"/>
      <c r="W53" s="953">
        <f t="shared" si="11"/>
        <v>108</v>
      </c>
      <c r="X53" s="952"/>
      <c r="Y53" s="1065">
        <f t="shared" si="13"/>
        <v>54</v>
      </c>
      <c r="Z53" s="1066"/>
      <c r="AA53" s="945">
        <v>36</v>
      </c>
      <c r="AB53" s="964"/>
      <c r="AC53" s="945">
        <v>18</v>
      </c>
      <c r="AD53" s="964"/>
      <c r="AE53" s="945"/>
      <c r="AF53" s="936"/>
      <c r="AG53" s="1067">
        <f t="shared" si="12"/>
        <v>54</v>
      </c>
      <c r="AH53" s="1068"/>
      <c r="AI53" s="938"/>
      <c r="AJ53" s="939"/>
      <c r="AK53" s="779" t="s">
        <v>222</v>
      </c>
      <c r="AL53" s="778"/>
      <c r="AM53" s="934"/>
      <c r="AN53" s="939"/>
      <c r="AO53" s="934"/>
      <c r="AP53" s="935"/>
      <c r="AQ53" s="938">
        <v>3</v>
      </c>
      <c r="AR53" s="935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H53" s="174"/>
      <c r="BI53" s="174"/>
      <c r="BJ53" s="174"/>
    </row>
    <row r="54" spans="4:62" s="25" customFormat="1" ht="27" customHeight="1">
      <c r="D54" s="298">
        <f t="shared" si="10"/>
        <v>7</v>
      </c>
      <c r="E54" s="955" t="s">
        <v>179</v>
      </c>
      <c r="F54" s="956"/>
      <c r="G54" s="956"/>
      <c r="H54" s="956"/>
      <c r="I54" s="956"/>
      <c r="J54" s="956"/>
      <c r="K54" s="956"/>
      <c r="L54" s="956"/>
      <c r="M54" s="956"/>
      <c r="N54" s="956"/>
      <c r="O54" s="956"/>
      <c r="P54" s="956"/>
      <c r="Q54" s="957"/>
      <c r="R54" s="958">
        <v>4</v>
      </c>
      <c r="S54" s="982"/>
      <c r="T54" s="983"/>
      <c r="U54" s="942">
        <v>1</v>
      </c>
      <c r="V54" s="961"/>
      <c r="W54" s="962">
        <f t="shared" si="11"/>
        <v>36</v>
      </c>
      <c r="X54" s="961"/>
      <c r="Y54" s="989">
        <f t="shared" si="13"/>
        <v>18</v>
      </c>
      <c r="Z54" s="966"/>
      <c r="AA54" s="965">
        <v>18</v>
      </c>
      <c r="AB54" s="966"/>
      <c r="AC54" s="965"/>
      <c r="AD54" s="966"/>
      <c r="AE54" s="965"/>
      <c r="AF54" s="1002"/>
      <c r="AG54" s="965">
        <f t="shared" si="12"/>
        <v>18</v>
      </c>
      <c r="AH54" s="988"/>
      <c r="AI54" s="946"/>
      <c r="AJ54" s="944"/>
      <c r="AK54" s="940">
        <v>4</v>
      </c>
      <c r="AL54" s="944"/>
      <c r="AM54" s="1043" t="s">
        <v>228</v>
      </c>
      <c r="AN54" s="943"/>
      <c r="AO54" s="940"/>
      <c r="AP54" s="941"/>
      <c r="AQ54" s="946">
        <v>1</v>
      </c>
      <c r="AR54" s="941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H54" s="174"/>
      <c r="BI54" s="174"/>
      <c r="BJ54" s="174"/>
    </row>
    <row r="55" spans="4:62" s="25" customFormat="1" ht="48" customHeight="1" thickBot="1">
      <c r="D55" s="298">
        <f t="shared" si="10"/>
        <v>8</v>
      </c>
      <c r="E55" s="955" t="s">
        <v>178</v>
      </c>
      <c r="F55" s="956"/>
      <c r="G55" s="956"/>
      <c r="H55" s="956"/>
      <c r="I55" s="956"/>
      <c r="J55" s="956"/>
      <c r="K55" s="956"/>
      <c r="L55" s="956"/>
      <c r="M55" s="956"/>
      <c r="N55" s="956"/>
      <c r="O55" s="956"/>
      <c r="P55" s="956"/>
      <c r="Q55" s="957"/>
      <c r="R55" s="958">
        <v>4</v>
      </c>
      <c r="S55" s="982"/>
      <c r="T55" s="983"/>
      <c r="U55" s="1009">
        <v>2</v>
      </c>
      <c r="V55" s="1010"/>
      <c r="W55" s="962">
        <f t="shared" si="11"/>
        <v>72</v>
      </c>
      <c r="X55" s="961"/>
      <c r="Y55" s="989">
        <f t="shared" si="13"/>
        <v>36</v>
      </c>
      <c r="Z55" s="966"/>
      <c r="AA55" s="965">
        <v>18</v>
      </c>
      <c r="AB55" s="966"/>
      <c r="AC55" s="965"/>
      <c r="AD55" s="966"/>
      <c r="AE55" s="965">
        <v>18</v>
      </c>
      <c r="AF55" s="1002"/>
      <c r="AG55" s="965">
        <f t="shared" si="12"/>
        <v>36</v>
      </c>
      <c r="AH55" s="988"/>
      <c r="AI55" s="946"/>
      <c r="AJ55" s="944"/>
      <c r="AK55" s="940">
        <v>4</v>
      </c>
      <c r="AL55" s="944"/>
      <c r="AM55" s="1043" t="s">
        <v>228</v>
      </c>
      <c r="AN55" s="943"/>
      <c r="AO55" s="940"/>
      <c r="AP55" s="941"/>
      <c r="AQ55" s="946">
        <v>2</v>
      </c>
      <c r="AR55" s="941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H55" s="174"/>
      <c r="BI55" s="174"/>
      <c r="BJ55" s="174"/>
    </row>
    <row r="56" spans="4:48" s="185" customFormat="1" ht="27.75" customHeight="1" thickBot="1" thickTop="1">
      <c r="D56" s="228"/>
      <c r="E56" s="1026" t="s">
        <v>75</v>
      </c>
      <c r="F56" s="1027"/>
      <c r="G56" s="1027"/>
      <c r="H56" s="1027"/>
      <c r="I56" s="1027"/>
      <c r="J56" s="1027"/>
      <c r="K56" s="1027"/>
      <c r="L56" s="1027"/>
      <c r="M56" s="1027"/>
      <c r="N56" s="1027"/>
      <c r="O56" s="1027"/>
      <c r="P56" s="1027"/>
      <c r="Q56" s="1027"/>
      <c r="R56" s="1027"/>
      <c r="S56" s="1027"/>
      <c r="T56" s="1028"/>
      <c r="U56" s="1029">
        <f>SUM(U47:U55)</f>
        <v>30</v>
      </c>
      <c r="V56" s="1030"/>
      <c r="W56" s="1029">
        <f>SUM(W47:W55)</f>
        <v>1080</v>
      </c>
      <c r="X56" s="1030"/>
      <c r="Y56" s="1029">
        <f>SUM(Y47:Y55)</f>
        <v>486</v>
      </c>
      <c r="Z56" s="1030"/>
      <c r="AA56" s="1029">
        <f>SUM(AA47:AA55)</f>
        <v>198</v>
      </c>
      <c r="AB56" s="1030"/>
      <c r="AC56" s="1029">
        <f>SUM(AC47:AC55)</f>
        <v>198</v>
      </c>
      <c r="AD56" s="1030"/>
      <c r="AE56" s="1029">
        <f>SUM(AE47:AE55)</f>
        <v>90</v>
      </c>
      <c r="AF56" s="1030"/>
      <c r="AG56" s="1029">
        <f>SUM(AG47:AG55)</f>
        <v>594</v>
      </c>
      <c r="AH56" s="1030"/>
      <c r="AI56" s="1029">
        <v>3</v>
      </c>
      <c r="AJ56" s="1030"/>
      <c r="AK56" s="1031" t="s">
        <v>315</v>
      </c>
      <c r="AL56" s="1030"/>
      <c r="AM56" s="1031"/>
      <c r="AN56" s="1030"/>
      <c r="AO56" s="1031"/>
      <c r="AP56" s="1032"/>
      <c r="AQ56" s="1069">
        <f>SUM(AQ47:AQ55)</f>
        <v>27</v>
      </c>
      <c r="AR56" s="1070"/>
      <c r="AT56" s="186"/>
      <c r="AU56" s="186"/>
      <c r="AV56" s="186"/>
    </row>
    <row r="57" ht="13.5" thickTop="1"/>
    <row r="59" spans="1:8" ht="12.75" customHeight="1">
      <c r="A59" s="330"/>
      <c r="B59" s="330"/>
      <c r="C59" s="330"/>
      <c r="D59" s="330"/>
      <c r="E59" s="330"/>
      <c r="F59" s="330"/>
      <c r="G59" s="330"/>
      <c r="H59" s="330"/>
    </row>
    <row r="60" spans="1:8" ht="12.75" customHeight="1">
      <c r="A60" s="330"/>
      <c r="B60" s="330"/>
      <c r="C60" s="330"/>
      <c r="D60" s="330"/>
      <c r="E60" s="330"/>
      <c r="F60" s="330"/>
      <c r="G60" s="330"/>
      <c r="H60" s="330"/>
    </row>
    <row r="61" spans="1:10" ht="27.75">
      <c r="A61" s="330"/>
      <c r="B61" s="330"/>
      <c r="C61" s="330"/>
      <c r="D61" s="992" t="s">
        <v>198</v>
      </c>
      <c r="E61" s="1213"/>
      <c r="F61" s="1213"/>
      <c r="G61" s="1213"/>
      <c r="H61" s="1213"/>
      <c r="I61" s="1213"/>
      <c r="J61" s="1213"/>
    </row>
    <row r="62" ht="13.5" thickBot="1"/>
    <row r="63" spans="4:48" s="25" customFormat="1" ht="26.25" customHeight="1" thickTop="1">
      <c r="D63" s="297">
        <f>SUM(D62+1)</f>
        <v>1</v>
      </c>
      <c r="E63" s="976" t="s">
        <v>133</v>
      </c>
      <c r="F63" s="1036"/>
      <c r="G63" s="1036"/>
      <c r="H63" s="1036"/>
      <c r="I63" s="1036"/>
      <c r="J63" s="1036"/>
      <c r="K63" s="1036"/>
      <c r="L63" s="1036"/>
      <c r="M63" s="1036"/>
      <c r="N63" s="1036"/>
      <c r="O63" s="1036"/>
      <c r="P63" s="1036"/>
      <c r="Q63" s="1037"/>
      <c r="R63" s="973">
        <v>5</v>
      </c>
      <c r="S63" s="974"/>
      <c r="T63" s="975"/>
      <c r="U63" s="986">
        <v>2</v>
      </c>
      <c r="V63" s="987"/>
      <c r="W63" s="1038">
        <f aca="true" t="shared" si="14" ref="W63:W71">U63*36</f>
        <v>72</v>
      </c>
      <c r="X63" s="987"/>
      <c r="Y63" s="993">
        <f aca="true" t="shared" si="15" ref="Y63:Y71">AA63+AC63+AE63</f>
        <v>36</v>
      </c>
      <c r="Z63" s="994"/>
      <c r="AA63" s="995"/>
      <c r="AB63" s="994"/>
      <c r="AC63" s="995">
        <v>36</v>
      </c>
      <c r="AD63" s="994"/>
      <c r="AE63" s="995"/>
      <c r="AF63" s="1059"/>
      <c r="AG63" s="995">
        <f aca="true" t="shared" si="16" ref="AG63:AG71">W63-Y63</f>
        <v>36</v>
      </c>
      <c r="AH63" s="996"/>
      <c r="AI63" s="993"/>
      <c r="AJ63" s="994"/>
      <c r="AK63" s="995" t="s">
        <v>135</v>
      </c>
      <c r="AL63" s="994"/>
      <c r="AM63" s="995"/>
      <c r="AN63" s="994"/>
      <c r="AO63" s="995"/>
      <c r="AP63" s="996"/>
      <c r="AQ63" s="993">
        <v>2</v>
      </c>
      <c r="AR63" s="996"/>
      <c r="AT63" s="174"/>
      <c r="AU63" s="174"/>
      <c r="AV63" s="174"/>
    </row>
    <row r="64" spans="4:48" s="25" customFormat="1" ht="18" customHeight="1">
      <c r="D64" s="298">
        <f>D63+1</f>
        <v>2</v>
      </c>
      <c r="E64" s="955" t="s">
        <v>137</v>
      </c>
      <c r="F64" s="956"/>
      <c r="G64" s="956"/>
      <c r="H64" s="956"/>
      <c r="I64" s="956"/>
      <c r="J64" s="956"/>
      <c r="K64" s="956"/>
      <c r="L64" s="956"/>
      <c r="M64" s="956"/>
      <c r="N64" s="956"/>
      <c r="O64" s="956"/>
      <c r="P64" s="956"/>
      <c r="Q64" s="957"/>
      <c r="R64" s="958">
        <v>5</v>
      </c>
      <c r="S64" s="982"/>
      <c r="T64" s="983"/>
      <c r="U64" s="942">
        <v>1.5</v>
      </c>
      <c r="V64" s="961"/>
      <c r="W64" s="953">
        <f t="shared" si="14"/>
        <v>54</v>
      </c>
      <c r="X64" s="952"/>
      <c r="Y64" s="946">
        <f t="shared" si="15"/>
        <v>27</v>
      </c>
      <c r="Z64" s="944"/>
      <c r="AA64" s="940">
        <v>18</v>
      </c>
      <c r="AB64" s="944"/>
      <c r="AC64" s="940">
        <v>9</v>
      </c>
      <c r="AD64" s="944"/>
      <c r="AE64" s="940"/>
      <c r="AF64" s="1064"/>
      <c r="AG64" s="940">
        <f t="shared" si="16"/>
        <v>27</v>
      </c>
      <c r="AH64" s="941"/>
      <c r="AI64" s="946"/>
      <c r="AJ64" s="944"/>
      <c r="AK64" s="1043" t="s">
        <v>313</v>
      </c>
      <c r="AL64" s="943"/>
      <c r="AM64" s="940"/>
      <c r="AN64" s="944"/>
      <c r="AO64" s="940"/>
      <c r="AP64" s="941"/>
      <c r="AQ64" s="946">
        <v>1.5</v>
      </c>
      <c r="AR64" s="941"/>
      <c r="AT64" s="174"/>
      <c r="AU64" s="174"/>
      <c r="AV64" s="174"/>
    </row>
    <row r="65" spans="4:48" s="25" customFormat="1" ht="18" customHeight="1">
      <c r="D65" s="298">
        <f>D64+1</f>
        <v>3</v>
      </c>
      <c r="E65" s="955" t="s">
        <v>139</v>
      </c>
      <c r="F65" s="956"/>
      <c r="G65" s="956"/>
      <c r="H65" s="956"/>
      <c r="I65" s="956"/>
      <c r="J65" s="956"/>
      <c r="K65" s="956"/>
      <c r="L65" s="956"/>
      <c r="M65" s="956"/>
      <c r="N65" s="956"/>
      <c r="O65" s="956"/>
      <c r="P65" s="956"/>
      <c r="Q65" s="957"/>
      <c r="R65" s="958">
        <v>5</v>
      </c>
      <c r="S65" s="982"/>
      <c r="T65" s="983"/>
      <c r="U65" s="942">
        <v>1.5</v>
      </c>
      <c r="V65" s="961"/>
      <c r="W65" s="953">
        <f t="shared" si="14"/>
        <v>54</v>
      </c>
      <c r="X65" s="952"/>
      <c r="Y65" s="946">
        <f t="shared" si="15"/>
        <v>27</v>
      </c>
      <c r="Z65" s="944"/>
      <c r="AA65" s="940">
        <v>18</v>
      </c>
      <c r="AB65" s="944"/>
      <c r="AC65" s="940">
        <v>9</v>
      </c>
      <c r="AD65" s="944"/>
      <c r="AE65" s="940"/>
      <c r="AF65" s="1064"/>
      <c r="AG65" s="940">
        <f t="shared" si="16"/>
        <v>27</v>
      </c>
      <c r="AH65" s="941"/>
      <c r="AI65" s="1020"/>
      <c r="AJ65" s="1021"/>
      <c r="AK65" s="1043" t="s">
        <v>313</v>
      </c>
      <c r="AL65" s="943"/>
      <c r="AM65" s="940"/>
      <c r="AN65" s="944"/>
      <c r="AO65" s="940"/>
      <c r="AP65" s="941"/>
      <c r="AQ65" s="946">
        <v>1.5</v>
      </c>
      <c r="AR65" s="941"/>
      <c r="AT65" s="174"/>
      <c r="AU65" s="174"/>
      <c r="AV65" s="174"/>
    </row>
    <row r="66" spans="4:62" s="25" customFormat="1" ht="34.5" customHeight="1">
      <c r="D66" s="298">
        <f aca="true" t="shared" si="17" ref="D66:D71">D65+1</f>
        <v>4</v>
      </c>
      <c r="E66" s="947" t="s">
        <v>164</v>
      </c>
      <c r="F66" s="948"/>
      <c r="G66" s="948"/>
      <c r="H66" s="948"/>
      <c r="I66" s="948"/>
      <c r="J66" s="948"/>
      <c r="K66" s="948"/>
      <c r="L66" s="948"/>
      <c r="M66" s="948"/>
      <c r="N66" s="948"/>
      <c r="O66" s="948"/>
      <c r="P66" s="948"/>
      <c r="Q66" s="979"/>
      <c r="R66" s="949">
        <v>5</v>
      </c>
      <c r="S66" s="950"/>
      <c r="T66" s="951"/>
      <c r="U66" s="942">
        <v>9</v>
      </c>
      <c r="V66" s="961"/>
      <c r="W66" s="962">
        <f t="shared" si="14"/>
        <v>324</v>
      </c>
      <c r="X66" s="961"/>
      <c r="Y66" s="963">
        <f t="shared" si="15"/>
        <v>144</v>
      </c>
      <c r="Z66" s="964"/>
      <c r="AA66" s="965">
        <v>36</v>
      </c>
      <c r="AB66" s="966"/>
      <c r="AC66" s="965">
        <v>36</v>
      </c>
      <c r="AD66" s="966"/>
      <c r="AE66" s="965">
        <v>72</v>
      </c>
      <c r="AF66" s="1002"/>
      <c r="AG66" s="945">
        <f t="shared" si="16"/>
        <v>180</v>
      </c>
      <c r="AH66" s="937"/>
      <c r="AI66" s="942">
        <v>5</v>
      </c>
      <c r="AJ66" s="943"/>
      <c r="AK66" s="940"/>
      <c r="AL66" s="944"/>
      <c r="AM66" s="940"/>
      <c r="AN66" s="944"/>
      <c r="AO66" s="940"/>
      <c r="AP66" s="941"/>
      <c r="AQ66" s="946">
        <v>8</v>
      </c>
      <c r="AR66" s="941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H66" s="174"/>
      <c r="BI66" s="174"/>
      <c r="BJ66" s="174"/>
    </row>
    <row r="67" spans="4:62" s="25" customFormat="1" ht="21.75" customHeight="1">
      <c r="D67" s="298">
        <f t="shared" si="17"/>
        <v>5</v>
      </c>
      <c r="E67" s="955" t="s">
        <v>326</v>
      </c>
      <c r="F67" s="956"/>
      <c r="G67" s="956"/>
      <c r="H67" s="956"/>
      <c r="I67" s="956"/>
      <c r="J67" s="956"/>
      <c r="K67" s="956"/>
      <c r="L67" s="956"/>
      <c r="M67" s="956"/>
      <c r="N67" s="956"/>
      <c r="O67" s="956"/>
      <c r="P67" s="956"/>
      <c r="Q67" s="957"/>
      <c r="R67" s="958">
        <v>5</v>
      </c>
      <c r="S67" s="982"/>
      <c r="T67" s="983"/>
      <c r="U67" s="1071">
        <v>3</v>
      </c>
      <c r="V67" s="1072"/>
      <c r="W67" s="962">
        <f t="shared" si="14"/>
        <v>108</v>
      </c>
      <c r="X67" s="961"/>
      <c r="Y67" s="963">
        <f t="shared" si="15"/>
        <v>54</v>
      </c>
      <c r="Z67" s="964"/>
      <c r="AA67" s="965">
        <v>36</v>
      </c>
      <c r="AB67" s="966"/>
      <c r="AC67" s="965">
        <v>18</v>
      </c>
      <c r="AD67" s="966"/>
      <c r="AE67" s="965"/>
      <c r="AF67" s="1002"/>
      <c r="AG67" s="945">
        <f t="shared" si="16"/>
        <v>54</v>
      </c>
      <c r="AH67" s="937"/>
      <c r="AI67" s="946"/>
      <c r="AJ67" s="944"/>
      <c r="AK67" s="940">
        <v>5</v>
      </c>
      <c r="AL67" s="944"/>
      <c r="AM67" s="940"/>
      <c r="AN67" s="944"/>
      <c r="AO67" s="940"/>
      <c r="AP67" s="941"/>
      <c r="AQ67" s="989">
        <v>3</v>
      </c>
      <c r="AR67" s="988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H67" s="174"/>
      <c r="BI67" s="174"/>
      <c r="BJ67" s="174"/>
    </row>
    <row r="68" spans="4:62" s="25" customFormat="1" ht="19.5" customHeight="1">
      <c r="D68" s="298">
        <f t="shared" si="17"/>
        <v>6</v>
      </c>
      <c r="E68" s="955" t="s">
        <v>171</v>
      </c>
      <c r="F68" s="956"/>
      <c r="G68" s="956"/>
      <c r="H68" s="956"/>
      <c r="I68" s="956"/>
      <c r="J68" s="956"/>
      <c r="K68" s="956"/>
      <c r="L68" s="956"/>
      <c r="M68" s="956"/>
      <c r="N68" s="956"/>
      <c r="O68" s="956"/>
      <c r="P68" s="956"/>
      <c r="Q68" s="957"/>
      <c r="R68" s="958">
        <v>5</v>
      </c>
      <c r="S68" s="982"/>
      <c r="T68" s="983"/>
      <c r="U68" s="1071">
        <v>4</v>
      </c>
      <c r="V68" s="1072"/>
      <c r="W68" s="962">
        <f t="shared" si="14"/>
        <v>144</v>
      </c>
      <c r="X68" s="961"/>
      <c r="Y68" s="963">
        <f t="shared" si="15"/>
        <v>54</v>
      </c>
      <c r="Z68" s="964"/>
      <c r="AA68" s="965">
        <v>36</v>
      </c>
      <c r="AB68" s="966"/>
      <c r="AC68" s="965">
        <v>18</v>
      </c>
      <c r="AD68" s="966"/>
      <c r="AE68" s="965"/>
      <c r="AF68" s="1002"/>
      <c r="AG68" s="945">
        <f t="shared" si="16"/>
        <v>90</v>
      </c>
      <c r="AH68" s="937"/>
      <c r="AI68" s="942">
        <v>5</v>
      </c>
      <c r="AJ68" s="943"/>
      <c r="AK68" s="940"/>
      <c r="AL68" s="944"/>
      <c r="AM68" s="940"/>
      <c r="AN68" s="944"/>
      <c r="AO68" s="940"/>
      <c r="AP68" s="941"/>
      <c r="AQ68" s="989">
        <v>3</v>
      </c>
      <c r="AR68" s="98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H68" s="174"/>
      <c r="BI68" s="174"/>
      <c r="BJ68" s="174"/>
    </row>
    <row r="69" spans="4:62" s="25" customFormat="1" ht="25.5" customHeight="1">
      <c r="D69" s="298">
        <f t="shared" si="17"/>
        <v>7</v>
      </c>
      <c r="E69" s="955" t="s">
        <v>173</v>
      </c>
      <c r="F69" s="956"/>
      <c r="G69" s="956"/>
      <c r="H69" s="956"/>
      <c r="I69" s="956"/>
      <c r="J69" s="956"/>
      <c r="K69" s="956"/>
      <c r="L69" s="956"/>
      <c r="M69" s="956"/>
      <c r="N69" s="956"/>
      <c r="O69" s="956"/>
      <c r="P69" s="956"/>
      <c r="Q69" s="957"/>
      <c r="R69" s="958">
        <v>5</v>
      </c>
      <c r="S69" s="959"/>
      <c r="T69" s="960"/>
      <c r="U69" s="942">
        <v>2</v>
      </c>
      <c r="V69" s="1073"/>
      <c r="W69" s="962">
        <f t="shared" si="14"/>
        <v>72</v>
      </c>
      <c r="X69" s="961"/>
      <c r="Y69" s="963">
        <f t="shared" si="15"/>
        <v>36</v>
      </c>
      <c r="Z69" s="964"/>
      <c r="AA69" s="965">
        <v>36</v>
      </c>
      <c r="AB69" s="1074"/>
      <c r="AC69" s="965"/>
      <c r="AD69" s="1074"/>
      <c r="AE69" s="965"/>
      <c r="AF69" s="1074"/>
      <c r="AG69" s="945">
        <f t="shared" si="16"/>
        <v>36</v>
      </c>
      <c r="AH69" s="937"/>
      <c r="AI69" s="946"/>
      <c r="AJ69" s="1075"/>
      <c r="AK69" s="940">
        <v>5</v>
      </c>
      <c r="AL69" s="1076"/>
      <c r="AM69" s="940"/>
      <c r="AN69" s="944"/>
      <c r="AO69" s="940"/>
      <c r="AP69" s="941"/>
      <c r="AQ69" s="946">
        <v>2</v>
      </c>
      <c r="AR69" s="941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H69" s="174"/>
      <c r="BI69" s="174"/>
      <c r="BJ69" s="174"/>
    </row>
    <row r="70" spans="4:48" s="25" customFormat="1" ht="42.75" customHeight="1">
      <c r="D70" s="298">
        <f t="shared" si="17"/>
        <v>8</v>
      </c>
      <c r="E70" s="955" t="s">
        <v>150</v>
      </c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1"/>
      <c r="R70" s="958">
        <v>5</v>
      </c>
      <c r="S70" s="982"/>
      <c r="T70" s="983"/>
      <c r="U70" s="942">
        <v>4</v>
      </c>
      <c r="V70" s="961"/>
      <c r="W70" s="962">
        <f t="shared" si="14"/>
        <v>144</v>
      </c>
      <c r="X70" s="961"/>
      <c r="Y70" s="989">
        <f t="shared" si="15"/>
        <v>54</v>
      </c>
      <c r="Z70" s="966"/>
      <c r="AA70" s="965">
        <v>36</v>
      </c>
      <c r="AB70" s="966"/>
      <c r="AC70" s="965">
        <v>18</v>
      </c>
      <c r="AD70" s="966"/>
      <c r="AE70" s="965"/>
      <c r="AF70" s="966"/>
      <c r="AG70" s="965">
        <f t="shared" si="16"/>
        <v>90</v>
      </c>
      <c r="AH70" s="988"/>
      <c r="AI70" s="942">
        <v>5</v>
      </c>
      <c r="AJ70" s="943"/>
      <c r="AK70" s="940"/>
      <c r="AL70" s="944"/>
      <c r="AM70" s="940"/>
      <c r="AN70" s="944"/>
      <c r="AO70" s="940"/>
      <c r="AP70" s="941"/>
      <c r="AQ70" s="946">
        <v>3</v>
      </c>
      <c r="AR70" s="941"/>
      <c r="AT70" s="174"/>
      <c r="AU70" s="174"/>
      <c r="AV70" s="174"/>
    </row>
    <row r="71" spans="4:48" s="25" customFormat="1" ht="25.5" customHeight="1" thickBot="1">
      <c r="D71" s="298">
        <f t="shared" si="17"/>
        <v>9</v>
      </c>
      <c r="E71" s="955" t="s">
        <v>181</v>
      </c>
      <c r="F71" s="956"/>
      <c r="G71" s="956"/>
      <c r="H71" s="956"/>
      <c r="I71" s="956"/>
      <c r="J71" s="956"/>
      <c r="K71" s="956"/>
      <c r="L71" s="956"/>
      <c r="M71" s="956"/>
      <c r="N71" s="956"/>
      <c r="O71" s="956"/>
      <c r="P71" s="956"/>
      <c r="Q71" s="957"/>
      <c r="R71" s="958">
        <v>5</v>
      </c>
      <c r="S71" s="982"/>
      <c r="T71" s="983"/>
      <c r="U71" s="1009">
        <v>3</v>
      </c>
      <c r="V71" s="1010"/>
      <c r="W71" s="962">
        <f t="shared" si="14"/>
        <v>108</v>
      </c>
      <c r="X71" s="961"/>
      <c r="Y71" s="989">
        <f t="shared" si="15"/>
        <v>54</v>
      </c>
      <c r="Z71" s="966"/>
      <c r="AA71" s="965">
        <v>36</v>
      </c>
      <c r="AB71" s="966"/>
      <c r="AC71" s="965">
        <v>18</v>
      </c>
      <c r="AD71" s="966"/>
      <c r="AE71" s="965"/>
      <c r="AF71" s="1002"/>
      <c r="AG71" s="965">
        <f t="shared" si="16"/>
        <v>54</v>
      </c>
      <c r="AH71" s="988"/>
      <c r="AI71" s="946">
        <v>6</v>
      </c>
      <c r="AJ71" s="944"/>
      <c r="AK71" s="940">
        <v>5</v>
      </c>
      <c r="AL71" s="944"/>
      <c r="AM71" s="940"/>
      <c r="AN71" s="944"/>
      <c r="AO71" s="940"/>
      <c r="AP71" s="941"/>
      <c r="AQ71" s="946">
        <v>3</v>
      </c>
      <c r="AR71" s="941"/>
      <c r="AT71" s="174"/>
      <c r="AU71" s="174"/>
      <c r="AV71" s="174"/>
    </row>
    <row r="72" spans="4:48" s="185" customFormat="1" ht="27.75" customHeight="1" thickBot="1" thickTop="1">
      <c r="D72" s="228"/>
      <c r="E72" s="520" t="s">
        <v>75</v>
      </c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2"/>
      <c r="U72" s="1029">
        <f>SUM(U63:U71)</f>
        <v>30</v>
      </c>
      <c r="V72" s="1030"/>
      <c r="W72" s="1029">
        <f>SUM(W63:W71)</f>
        <v>1080</v>
      </c>
      <c r="X72" s="1030"/>
      <c r="Y72" s="1029">
        <f>SUM(Y63:Y71)</f>
        <v>486</v>
      </c>
      <c r="Z72" s="1030"/>
      <c r="AA72" s="1029">
        <f>SUM(AA63:AA71)</f>
        <v>252</v>
      </c>
      <c r="AB72" s="1030"/>
      <c r="AC72" s="1029">
        <f>SUM(AC63:AC71)</f>
        <v>162</v>
      </c>
      <c r="AD72" s="1030"/>
      <c r="AE72" s="1029">
        <f>SUM(AE63:AE71)</f>
        <v>72</v>
      </c>
      <c r="AF72" s="1030"/>
      <c r="AG72" s="1029">
        <f>SUM(AG63:AG71)</f>
        <v>594</v>
      </c>
      <c r="AH72" s="1030"/>
      <c r="AI72" s="1055">
        <v>3</v>
      </c>
      <c r="AJ72" s="1056"/>
      <c r="AK72" s="1057" t="s">
        <v>314</v>
      </c>
      <c r="AL72" s="1056"/>
      <c r="AM72" s="544"/>
      <c r="AN72" s="543"/>
      <c r="AO72" s="544"/>
      <c r="AP72" s="545"/>
      <c r="AQ72" s="1029">
        <f>SUM(AQ63:AQ71)</f>
        <v>27</v>
      </c>
      <c r="AR72" s="1030"/>
      <c r="AT72" s="186"/>
      <c r="AU72" s="186"/>
      <c r="AV72" s="186"/>
    </row>
    <row r="73" spans="5:17" ht="18.75" thickTop="1">
      <c r="E73" s="1077"/>
      <c r="F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</row>
    <row r="75" spans="4:8" ht="12.75">
      <c r="D75" s="992" t="s">
        <v>199</v>
      </c>
      <c r="E75" s="992"/>
      <c r="F75" s="992"/>
      <c r="G75" s="1035"/>
      <c r="H75" s="1035"/>
    </row>
    <row r="76" spans="4:8" ht="13.5" thickBot="1">
      <c r="D76" s="1078"/>
      <c r="E76" s="1078"/>
      <c r="F76" s="1078"/>
      <c r="G76" s="1079"/>
      <c r="H76" s="1079"/>
    </row>
    <row r="77" spans="4:48" s="25" customFormat="1" ht="26.25" customHeight="1" thickTop="1">
      <c r="D77" s="297">
        <f aca="true" t="shared" si="18" ref="D77:D85">D76+1</f>
        <v>1</v>
      </c>
      <c r="E77" s="976" t="s">
        <v>133</v>
      </c>
      <c r="F77" s="1036"/>
      <c r="G77" s="1036"/>
      <c r="H77" s="1036"/>
      <c r="I77" s="1036"/>
      <c r="J77" s="1036"/>
      <c r="K77" s="1036"/>
      <c r="L77" s="1036"/>
      <c r="M77" s="1036"/>
      <c r="N77" s="1036"/>
      <c r="O77" s="1036"/>
      <c r="P77" s="1036"/>
      <c r="Q77" s="1037"/>
      <c r="R77" s="973">
        <v>6</v>
      </c>
      <c r="S77" s="974"/>
      <c r="T77" s="974"/>
      <c r="U77" s="986">
        <v>2</v>
      </c>
      <c r="V77" s="987"/>
      <c r="W77" s="1038">
        <f aca="true" t="shared" si="19" ref="W77:W85">U77*36</f>
        <v>72</v>
      </c>
      <c r="X77" s="987"/>
      <c r="Y77" s="993">
        <f aca="true" t="shared" si="20" ref="Y77:Y85">AA77+AC77+AE77</f>
        <v>36</v>
      </c>
      <c r="Z77" s="994"/>
      <c r="AA77" s="995"/>
      <c r="AB77" s="994"/>
      <c r="AC77" s="995">
        <v>36</v>
      </c>
      <c r="AD77" s="994"/>
      <c r="AE77" s="995"/>
      <c r="AF77" s="1059"/>
      <c r="AG77" s="995">
        <f aca="true" t="shared" si="21" ref="AG77:AG85">W77-Y77</f>
        <v>36</v>
      </c>
      <c r="AH77" s="996"/>
      <c r="AI77" s="993"/>
      <c r="AJ77" s="994"/>
      <c r="AK77" s="995" t="s">
        <v>135</v>
      </c>
      <c r="AL77" s="994"/>
      <c r="AM77" s="995"/>
      <c r="AN77" s="994"/>
      <c r="AO77" s="995"/>
      <c r="AP77" s="1059"/>
      <c r="AQ77" s="993">
        <v>2</v>
      </c>
      <c r="AR77" s="996"/>
      <c r="AT77" s="174"/>
      <c r="AU77" s="174"/>
      <c r="AV77" s="174"/>
    </row>
    <row r="78" spans="4:48" s="25" customFormat="1" ht="23.25" customHeight="1">
      <c r="D78" s="298">
        <f t="shared" si="18"/>
        <v>2</v>
      </c>
      <c r="E78" s="955" t="s">
        <v>141</v>
      </c>
      <c r="F78" s="956"/>
      <c r="G78" s="956"/>
      <c r="H78" s="956"/>
      <c r="I78" s="956"/>
      <c r="J78" s="956"/>
      <c r="K78" s="956"/>
      <c r="L78" s="956"/>
      <c r="M78" s="956"/>
      <c r="N78" s="956"/>
      <c r="O78" s="956"/>
      <c r="P78" s="956"/>
      <c r="Q78" s="957"/>
      <c r="R78" s="958">
        <v>6</v>
      </c>
      <c r="S78" s="982"/>
      <c r="T78" s="982"/>
      <c r="U78" s="942">
        <v>2</v>
      </c>
      <c r="V78" s="961"/>
      <c r="W78" s="953">
        <f t="shared" si="19"/>
        <v>72</v>
      </c>
      <c r="X78" s="952"/>
      <c r="Y78" s="946">
        <f t="shared" si="20"/>
        <v>36</v>
      </c>
      <c r="Z78" s="944"/>
      <c r="AA78" s="940">
        <v>18</v>
      </c>
      <c r="AB78" s="944"/>
      <c r="AC78" s="940">
        <v>18</v>
      </c>
      <c r="AD78" s="944"/>
      <c r="AE78" s="940"/>
      <c r="AF78" s="1064"/>
      <c r="AG78" s="940">
        <f t="shared" si="21"/>
        <v>36</v>
      </c>
      <c r="AH78" s="941"/>
      <c r="AI78" s="946"/>
      <c r="AJ78" s="944"/>
      <c r="AK78" s="940">
        <v>6</v>
      </c>
      <c r="AL78" s="944"/>
      <c r="AM78" s="940"/>
      <c r="AN78" s="944"/>
      <c r="AO78" s="940"/>
      <c r="AP78" s="1064"/>
      <c r="AQ78" s="946">
        <v>2</v>
      </c>
      <c r="AR78" s="941"/>
      <c r="AT78" s="174"/>
      <c r="AU78" s="174"/>
      <c r="AV78" s="174"/>
    </row>
    <row r="79" spans="4:48" s="25" customFormat="1" ht="24" customHeight="1">
      <c r="D79" s="298">
        <f t="shared" si="18"/>
        <v>3</v>
      </c>
      <c r="E79" s="955" t="s">
        <v>165</v>
      </c>
      <c r="F79" s="956"/>
      <c r="G79" s="956"/>
      <c r="H79" s="956"/>
      <c r="I79" s="956"/>
      <c r="J79" s="956"/>
      <c r="K79" s="956"/>
      <c r="L79" s="956"/>
      <c r="M79" s="956"/>
      <c r="N79" s="956"/>
      <c r="O79" s="956"/>
      <c r="P79" s="956"/>
      <c r="Q79" s="957"/>
      <c r="R79" s="958">
        <v>6</v>
      </c>
      <c r="S79" s="982"/>
      <c r="T79" s="982"/>
      <c r="U79" s="942">
        <v>4</v>
      </c>
      <c r="V79" s="961"/>
      <c r="W79" s="962">
        <f t="shared" si="19"/>
        <v>144</v>
      </c>
      <c r="X79" s="961"/>
      <c r="Y79" s="963">
        <f t="shared" si="20"/>
        <v>72</v>
      </c>
      <c r="Z79" s="964"/>
      <c r="AA79" s="965">
        <v>36</v>
      </c>
      <c r="AB79" s="966"/>
      <c r="AC79" s="965">
        <v>36</v>
      </c>
      <c r="AD79" s="966"/>
      <c r="AE79" s="965"/>
      <c r="AF79" s="1002"/>
      <c r="AG79" s="945">
        <f t="shared" si="21"/>
        <v>72</v>
      </c>
      <c r="AH79" s="937"/>
      <c r="AI79" s="946"/>
      <c r="AJ79" s="944"/>
      <c r="AK79" s="940" t="s">
        <v>302</v>
      </c>
      <c r="AL79" s="944"/>
      <c r="AM79" s="1043" t="s">
        <v>228</v>
      </c>
      <c r="AN79" s="943"/>
      <c r="AO79" s="940"/>
      <c r="AP79" s="1064"/>
      <c r="AQ79" s="946">
        <v>4</v>
      </c>
      <c r="AR79" s="941"/>
      <c r="AT79" s="174"/>
      <c r="AU79" s="174"/>
      <c r="AV79" s="174"/>
    </row>
    <row r="80" spans="1:96" s="236" customFormat="1" ht="32.25" customHeight="1">
      <c r="A80" s="221"/>
      <c r="B80" s="221"/>
      <c r="C80" s="221"/>
      <c r="D80" s="306">
        <f t="shared" si="18"/>
        <v>4</v>
      </c>
      <c r="E80" s="1080" t="s">
        <v>202</v>
      </c>
      <c r="F80" s="1081"/>
      <c r="G80" s="1081"/>
      <c r="H80" s="1081"/>
      <c r="I80" s="1081"/>
      <c r="J80" s="1081"/>
      <c r="K80" s="1081"/>
      <c r="L80" s="1081"/>
      <c r="M80" s="1081"/>
      <c r="N80" s="1081"/>
      <c r="O80" s="1081"/>
      <c r="P80" s="1081"/>
      <c r="Q80" s="1082"/>
      <c r="R80" s="1083">
        <v>6</v>
      </c>
      <c r="S80" s="1084"/>
      <c r="T80" s="1084"/>
      <c r="U80" s="1071">
        <v>5</v>
      </c>
      <c r="V80" s="1072"/>
      <c r="W80" s="1085">
        <f t="shared" si="19"/>
        <v>180</v>
      </c>
      <c r="X80" s="1072"/>
      <c r="Y80" s="963">
        <f t="shared" si="20"/>
        <v>72</v>
      </c>
      <c r="Z80" s="964"/>
      <c r="AA80" s="965">
        <v>36</v>
      </c>
      <c r="AB80" s="966"/>
      <c r="AC80" s="965">
        <v>36</v>
      </c>
      <c r="AD80" s="966"/>
      <c r="AE80" s="965"/>
      <c r="AF80" s="1002"/>
      <c r="AG80" s="945">
        <f t="shared" si="21"/>
        <v>108</v>
      </c>
      <c r="AH80" s="937"/>
      <c r="AI80" s="1071">
        <v>6</v>
      </c>
      <c r="AJ80" s="1086"/>
      <c r="AK80" s="965"/>
      <c r="AL80" s="966"/>
      <c r="AM80" s="965"/>
      <c r="AN80" s="966"/>
      <c r="AO80" s="965"/>
      <c r="AP80" s="1002"/>
      <c r="AQ80" s="989">
        <v>4</v>
      </c>
      <c r="AR80" s="988"/>
      <c r="AS80" s="221"/>
      <c r="AT80" s="222"/>
      <c r="AU80" s="222"/>
      <c r="AV80" s="222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221"/>
      <c r="CE80" s="221"/>
      <c r="CF80" s="221"/>
      <c r="CG80" s="221"/>
      <c r="CH80" s="221"/>
      <c r="CI80" s="221"/>
      <c r="CJ80" s="221"/>
      <c r="CK80" s="221"/>
      <c r="CL80" s="221"/>
      <c r="CM80" s="221"/>
      <c r="CN80" s="221"/>
      <c r="CO80" s="221"/>
      <c r="CP80" s="221"/>
      <c r="CQ80" s="221"/>
      <c r="CR80" s="221"/>
    </row>
    <row r="81" spans="1:96" s="236" customFormat="1" ht="23.25" customHeight="1">
      <c r="A81" s="221"/>
      <c r="B81" s="221"/>
      <c r="C81" s="221"/>
      <c r="D81" s="306">
        <f t="shared" si="18"/>
        <v>5</v>
      </c>
      <c r="E81" s="1080" t="s">
        <v>172</v>
      </c>
      <c r="F81" s="1081"/>
      <c r="G81" s="1081"/>
      <c r="H81" s="1081"/>
      <c r="I81" s="1081"/>
      <c r="J81" s="1081"/>
      <c r="K81" s="1081"/>
      <c r="L81" s="1081"/>
      <c r="M81" s="1081"/>
      <c r="N81" s="1081"/>
      <c r="O81" s="1081"/>
      <c r="P81" s="1081"/>
      <c r="Q81" s="1082"/>
      <c r="R81" s="1083">
        <v>6</v>
      </c>
      <c r="S81" s="1084"/>
      <c r="T81" s="1084"/>
      <c r="U81" s="1071">
        <v>3</v>
      </c>
      <c r="V81" s="1072"/>
      <c r="W81" s="1085">
        <f t="shared" si="19"/>
        <v>108</v>
      </c>
      <c r="X81" s="1072"/>
      <c r="Y81" s="963">
        <f t="shared" si="20"/>
        <v>54</v>
      </c>
      <c r="Z81" s="964"/>
      <c r="AA81" s="965">
        <v>36</v>
      </c>
      <c r="AB81" s="966"/>
      <c r="AC81" s="965">
        <v>18</v>
      </c>
      <c r="AD81" s="966"/>
      <c r="AE81" s="965"/>
      <c r="AF81" s="1002"/>
      <c r="AG81" s="945">
        <f t="shared" si="21"/>
        <v>54</v>
      </c>
      <c r="AH81" s="937"/>
      <c r="AI81" s="1071"/>
      <c r="AJ81" s="1086"/>
      <c r="AK81" s="1087" t="s">
        <v>302</v>
      </c>
      <c r="AL81" s="1086"/>
      <c r="AM81" s="1087" t="s">
        <v>228</v>
      </c>
      <c r="AN81" s="966"/>
      <c r="AO81" s="965"/>
      <c r="AP81" s="1002"/>
      <c r="AQ81" s="989">
        <v>3</v>
      </c>
      <c r="AR81" s="988"/>
      <c r="AS81" s="221"/>
      <c r="AT81" s="222"/>
      <c r="AU81" s="222"/>
      <c r="AV81" s="222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21"/>
      <c r="CP81" s="221"/>
      <c r="CQ81" s="221"/>
      <c r="CR81" s="221"/>
    </row>
    <row r="82" spans="1:96" s="25" customFormat="1" ht="25.5" customHeight="1">
      <c r="A82" s="221"/>
      <c r="B82" s="221"/>
      <c r="C82" s="221"/>
      <c r="D82" s="306">
        <f t="shared" si="18"/>
        <v>6</v>
      </c>
      <c r="E82" s="1080" t="s">
        <v>176</v>
      </c>
      <c r="F82" s="1081"/>
      <c r="G82" s="1081"/>
      <c r="H82" s="1081"/>
      <c r="I82" s="1081"/>
      <c r="J82" s="1081"/>
      <c r="K82" s="1081"/>
      <c r="L82" s="1081"/>
      <c r="M82" s="1081"/>
      <c r="N82" s="1081"/>
      <c r="O82" s="1081"/>
      <c r="P82" s="1081"/>
      <c r="Q82" s="1082"/>
      <c r="R82" s="1083">
        <v>6</v>
      </c>
      <c r="S82" s="1088"/>
      <c r="T82" s="1088"/>
      <c r="U82" s="1071">
        <v>3</v>
      </c>
      <c r="V82" s="1089"/>
      <c r="W82" s="1085">
        <f t="shared" si="19"/>
        <v>108</v>
      </c>
      <c r="X82" s="1072"/>
      <c r="Y82" s="963">
        <f t="shared" si="20"/>
        <v>54</v>
      </c>
      <c r="Z82" s="964"/>
      <c r="AA82" s="965">
        <v>36</v>
      </c>
      <c r="AB82" s="1074"/>
      <c r="AC82" s="965"/>
      <c r="AD82" s="1074"/>
      <c r="AE82" s="965">
        <v>18</v>
      </c>
      <c r="AF82" s="1074"/>
      <c r="AG82" s="945">
        <f t="shared" si="21"/>
        <v>54</v>
      </c>
      <c r="AH82" s="937"/>
      <c r="AI82" s="989"/>
      <c r="AJ82" s="1090"/>
      <c r="AK82" s="965">
        <v>6</v>
      </c>
      <c r="AL82" s="1074"/>
      <c r="AM82" s="965"/>
      <c r="AN82" s="966"/>
      <c r="AO82" s="965">
        <v>6</v>
      </c>
      <c r="AP82" s="1002"/>
      <c r="AQ82" s="989">
        <v>3</v>
      </c>
      <c r="AR82" s="988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21"/>
      <c r="BH82" s="222"/>
      <c r="BI82" s="222"/>
      <c r="BJ82" s="222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</row>
    <row r="83" spans="1:96" s="25" customFormat="1" ht="25.5" customHeight="1">
      <c r="A83" s="221"/>
      <c r="B83" s="221"/>
      <c r="C83" s="221"/>
      <c r="D83" s="306">
        <f t="shared" si="18"/>
        <v>7</v>
      </c>
      <c r="E83" s="1080" t="s">
        <v>156</v>
      </c>
      <c r="F83" s="1081"/>
      <c r="G83" s="1081"/>
      <c r="H83" s="1081"/>
      <c r="I83" s="1081"/>
      <c r="J83" s="1081"/>
      <c r="K83" s="1081"/>
      <c r="L83" s="1081"/>
      <c r="M83" s="1081"/>
      <c r="N83" s="1081"/>
      <c r="O83" s="1081"/>
      <c r="P83" s="1081"/>
      <c r="Q83" s="1082"/>
      <c r="R83" s="1083">
        <v>6</v>
      </c>
      <c r="S83" s="1084"/>
      <c r="T83" s="1084"/>
      <c r="U83" s="1071">
        <v>4</v>
      </c>
      <c r="V83" s="1072"/>
      <c r="W83" s="1085">
        <f t="shared" si="19"/>
        <v>144</v>
      </c>
      <c r="X83" s="1072"/>
      <c r="Y83" s="1000">
        <f t="shared" si="20"/>
        <v>72</v>
      </c>
      <c r="Z83" s="1001"/>
      <c r="AA83" s="965">
        <v>36</v>
      </c>
      <c r="AB83" s="966"/>
      <c r="AC83" s="965"/>
      <c r="AD83" s="966"/>
      <c r="AE83" s="965">
        <v>36</v>
      </c>
      <c r="AF83" s="1002"/>
      <c r="AG83" s="1003">
        <f t="shared" si="21"/>
        <v>72</v>
      </c>
      <c r="AH83" s="1004"/>
      <c r="AI83" s="989"/>
      <c r="AJ83" s="966"/>
      <c r="AK83" s="1087">
        <v>6</v>
      </c>
      <c r="AL83" s="1086"/>
      <c r="AM83" s="1087" t="s">
        <v>228</v>
      </c>
      <c r="AN83" s="1086"/>
      <c r="AO83" s="965"/>
      <c r="AP83" s="1002"/>
      <c r="AQ83" s="989">
        <v>4</v>
      </c>
      <c r="AR83" s="988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21"/>
      <c r="BH83" s="222"/>
      <c r="BI83" s="222"/>
      <c r="BJ83" s="222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</row>
    <row r="84" spans="1:96" s="25" customFormat="1" ht="25.5" customHeight="1">
      <c r="A84" s="221"/>
      <c r="B84" s="221"/>
      <c r="C84" s="221"/>
      <c r="D84" s="306">
        <f t="shared" si="18"/>
        <v>8</v>
      </c>
      <c r="E84" s="1080" t="s">
        <v>181</v>
      </c>
      <c r="F84" s="1081"/>
      <c r="G84" s="1081"/>
      <c r="H84" s="1081"/>
      <c r="I84" s="1081"/>
      <c r="J84" s="1081"/>
      <c r="K84" s="1081"/>
      <c r="L84" s="1081"/>
      <c r="M84" s="1081"/>
      <c r="N84" s="1081"/>
      <c r="O84" s="1081"/>
      <c r="P84" s="1081"/>
      <c r="Q84" s="1082"/>
      <c r="R84" s="1083">
        <v>6</v>
      </c>
      <c r="S84" s="1084"/>
      <c r="T84" s="1084"/>
      <c r="U84" s="1071">
        <v>4</v>
      </c>
      <c r="V84" s="1072"/>
      <c r="W84" s="1085">
        <f t="shared" si="19"/>
        <v>144</v>
      </c>
      <c r="X84" s="1072"/>
      <c r="Y84" s="989">
        <f t="shared" si="20"/>
        <v>54</v>
      </c>
      <c r="Z84" s="966"/>
      <c r="AA84" s="965">
        <v>36</v>
      </c>
      <c r="AB84" s="966"/>
      <c r="AC84" s="965">
        <v>18</v>
      </c>
      <c r="AD84" s="966"/>
      <c r="AE84" s="965"/>
      <c r="AF84" s="1002"/>
      <c r="AG84" s="965">
        <f t="shared" si="21"/>
        <v>90</v>
      </c>
      <c r="AH84" s="988"/>
      <c r="AI84" s="1071">
        <v>6</v>
      </c>
      <c r="AJ84" s="1086"/>
      <c r="AK84" s="965">
        <v>5</v>
      </c>
      <c r="AL84" s="966"/>
      <c r="AM84" s="965"/>
      <c r="AN84" s="966"/>
      <c r="AO84" s="965"/>
      <c r="AP84" s="1002"/>
      <c r="AQ84" s="989">
        <v>3</v>
      </c>
      <c r="AR84" s="988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21"/>
      <c r="BH84" s="222"/>
      <c r="BI84" s="222"/>
      <c r="BJ84" s="222"/>
      <c r="BK84" s="221"/>
      <c r="BL84" s="221"/>
      <c r="BM84" s="221"/>
      <c r="BN84" s="221"/>
      <c r="BO84" s="221"/>
      <c r="BP84" s="221"/>
      <c r="BQ84" s="221"/>
      <c r="BR84" s="221"/>
      <c r="BS84" s="221"/>
      <c r="BT84" s="221"/>
      <c r="BU84" s="221"/>
      <c r="BV84" s="221"/>
      <c r="BW84" s="221"/>
      <c r="BX84" s="221"/>
      <c r="BY84" s="221"/>
      <c r="BZ84" s="221"/>
      <c r="CA84" s="221"/>
      <c r="CB84" s="221"/>
      <c r="CC84" s="221"/>
      <c r="CD84" s="221"/>
      <c r="CE84" s="221"/>
      <c r="CF84" s="221"/>
      <c r="CG84" s="221"/>
      <c r="CH84" s="221"/>
      <c r="CI84" s="221"/>
      <c r="CJ84" s="221"/>
      <c r="CK84" s="221"/>
      <c r="CL84" s="221"/>
      <c r="CM84" s="221"/>
      <c r="CN84" s="221"/>
      <c r="CO84" s="221"/>
      <c r="CP84" s="221"/>
      <c r="CQ84" s="221"/>
      <c r="CR84" s="221"/>
    </row>
    <row r="85" spans="1:96" s="236" customFormat="1" ht="27" customHeight="1" thickBot="1">
      <c r="A85" s="221"/>
      <c r="B85" s="221"/>
      <c r="C85" s="221"/>
      <c r="D85" s="307">
        <f t="shared" si="18"/>
        <v>9</v>
      </c>
      <c r="E85" s="1205" t="s">
        <v>185</v>
      </c>
      <c r="F85" s="1206"/>
      <c r="G85" s="1206"/>
      <c r="H85" s="1206"/>
      <c r="I85" s="1206"/>
      <c r="J85" s="1206"/>
      <c r="K85" s="1206"/>
      <c r="L85" s="1206"/>
      <c r="M85" s="1206"/>
      <c r="N85" s="1206"/>
      <c r="O85" s="1206"/>
      <c r="P85" s="1206"/>
      <c r="Q85" s="1207"/>
      <c r="R85" s="1208">
        <v>6</v>
      </c>
      <c r="S85" s="1209"/>
      <c r="T85" s="1209"/>
      <c r="U85" s="1203">
        <v>3</v>
      </c>
      <c r="V85" s="1210"/>
      <c r="W85" s="1211">
        <f t="shared" si="19"/>
        <v>108</v>
      </c>
      <c r="X85" s="1210"/>
      <c r="Y85" s="1193">
        <f t="shared" si="20"/>
        <v>36</v>
      </c>
      <c r="Z85" s="1191"/>
      <c r="AA85" s="1190">
        <v>36</v>
      </c>
      <c r="AB85" s="1191"/>
      <c r="AC85" s="1190"/>
      <c r="AD85" s="1191"/>
      <c r="AE85" s="1190"/>
      <c r="AF85" s="1192"/>
      <c r="AG85" s="1190">
        <f t="shared" si="21"/>
        <v>72</v>
      </c>
      <c r="AH85" s="1194"/>
      <c r="AI85" s="1203">
        <v>6</v>
      </c>
      <c r="AJ85" s="1204"/>
      <c r="AK85" s="1190"/>
      <c r="AL85" s="1191"/>
      <c r="AM85" s="1190"/>
      <c r="AN85" s="1191"/>
      <c r="AO85" s="1190"/>
      <c r="AP85" s="1192"/>
      <c r="AQ85" s="1193">
        <v>2</v>
      </c>
      <c r="AR85" s="1194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21"/>
      <c r="BH85" s="222"/>
      <c r="BI85" s="222"/>
      <c r="BJ85" s="222"/>
      <c r="BK85" s="221"/>
      <c r="BL85" s="221"/>
      <c r="BM85" s="221"/>
      <c r="BN85" s="221"/>
      <c r="BO85" s="221"/>
      <c r="BP85" s="221"/>
      <c r="BQ85" s="221"/>
      <c r="BR85" s="221"/>
      <c r="BS85" s="221"/>
      <c r="BT85" s="221"/>
      <c r="BU85" s="221"/>
      <c r="BV85" s="221"/>
      <c r="BW85" s="221"/>
      <c r="BX85" s="221"/>
      <c r="BY85" s="221"/>
      <c r="BZ85" s="221"/>
      <c r="CA85" s="221"/>
      <c r="CB85" s="221"/>
      <c r="CC85" s="221"/>
      <c r="CD85" s="221"/>
      <c r="CE85" s="221"/>
      <c r="CF85" s="221"/>
      <c r="CG85" s="221"/>
      <c r="CH85" s="221"/>
      <c r="CI85" s="221"/>
      <c r="CJ85" s="221"/>
      <c r="CK85" s="221"/>
      <c r="CL85" s="221"/>
      <c r="CM85" s="221"/>
      <c r="CN85" s="221"/>
      <c r="CO85" s="221"/>
      <c r="CP85" s="221"/>
      <c r="CQ85" s="221"/>
      <c r="CR85" s="221"/>
    </row>
    <row r="86" spans="1:96" ht="24.75" thickBot="1" thickTop="1">
      <c r="A86" s="241"/>
      <c r="B86" s="241"/>
      <c r="C86" s="241"/>
      <c r="D86" s="241"/>
      <c r="E86" s="279" t="s">
        <v>200</v>
      </c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41"/>
      <c r="AJ86" s="241"/>
      <c r="AK86" s="241"/>
      <c r="AL86" s="241"/>
      <c r="AM86" s="241"/>
      <c r="AN86" s="241"/>
      <c r="AO86" s="241"/>
      <c r="AP86" s="241"/>
      <c r="AQ86" s="281"/>
      <c r="AR86" s="282"/>
      <c r="AS86" s="241"/>
      <c r="AT86" s="241"/>
      <c r="AU86" s="241"/>
      <c r="AV86" s="241"/>
      <c r="AW86" s="241"/>
      <c r="AX86" s="241"/>
      <c r="AY86" s="241"/>
      <c r="AZ86" s="241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  <c r="BK86" s="241"/>
      <c r="BL86" s="241"/>
      <c r="BM86" s="241"/>
      <c r="BN86" s="241"/>
      <c r="BO86" s="241"/>
      <c r="BP86" s="241"/>
      <c r="BQ86" s="241"/>
      <c r="BR86" s="241"/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  <c r="CG86" s="241"/>
      <c r="CH86" s="241"/>
      <c r="CI86" s="241"/>
      <c r="CJ86" s="241"/>
      <c r="CK86" s="241"/>
      <c r="CL86" s="241"/>
      <c r="CM86" s="241"/>
      <c r="CN86" s="241"/>
      <c r="CO86" s="241"/>
      <c r="CP86" s="241"/>
      <c r="CQ86" s="241"/>
      <c r="CR86" s="241"/>
    </row>
    <row r="87" spans="1:75" s="236" customFormat="1" ht="29.25" customHeight="1" thickBot="1" thickTop="1">
      <c r="A87" s="221"/>
      <c r="B87" s="221"/>
      <c r="C87" s="221"/>
      <c r="D87" s="308">
        <v>9</v>
      </c>
      <c r="E87" s="1195" t="s">
        <v>394</v>
      </c>
      <c r="F87" s="1196"/>
      <c r="G87" s="1196"/>
      <c r="H87" s="1196"/>
      <c r="I87" s="1196"/>
      <c r="J87" s="1196"/>
      <c r="K87" s="1196"/>
      <c r="L87" s="1196"/>
      <c r="M87" s="1196"/>
      <c r="N87" s="1196"/>
      <c r="O87" s="1196"/>
      <c r="P87" s="1196"/>
      <c r="Q87" s="1197"/>
      <c r="R87" s="1198">
        <v>6</v>
      </c>
      <c r="S87" s="1199"/>
      <c r="T87" s="1200"/>
      <c r="U87" s="1188">
        <v>3</v>
      </c>
      <c r="V87" s="1189"/>
      <c r="W87" s="1201">
        <f>U87*36</f>
        <v>108</v>
      </c>
      <c r="X87" s="1202"/>
      <c r="Y87" s="1186">
        <f>AA87+AC87+AE87</f>
        <v>36</v>
      </c>
      <c r="Z87" s="1184"/>
      <c r="AA87" s="1183">
        <v>36</v>
      </c>
      <c r="AB87" s="1184"/>
      <c r="AC87" s="1183"/>
      <c r="AD87" s="1184"/>
      <c r="AE87" s="1183"/>
      <c r="AF87" s="1185"/>
      <c r="AG87" s="1183">
        <f>W87-Y87</f>
        <v>72</v>
      </c>
      <c r="AH87" s="1187"/>
      <c r="AI87" s="1188">
        <v>6</v>
      </c>
      <c r="AJ87" s="1189"/>
      <c r="AK87" s="1183"/>
      <c r="AL87" s="1184"/>
      <c r="AM87" s="1183"/>
      <c r="AN87" s="1184"/>
      <c r="AO87" s="1183"/>
      <c r="AP87" s="1185"/>
      <c r="AQ87" s="1186">
        <v>2</v>
      </c>
      <c r="AR87" s="1187"/>
      <c r="AS87" s="221"/>
      <c r="AT87" s="222"/>
      <c r="AU87" s="222"/>
      <c r="AV87" s="222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</row>
    <row r="88" spans="4:75" s="185" customFormat="1" ht="27" customHeight="1" thickBot="1" thickTop="1">
      <c r="D88" s="228"/>
      <c r="E88" s="520" t="s">
        <v>75</v>
      </c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2"/>
      <c r="U88" s="1029">
        <f>SUM(U77:U85)</f>
        <v>30</v>
      </c>
      <c r="V88" s="1030"/>
      <c r="W88" s="523">
        <f>SUM(W77:W85)</f>
        <v>1080</v>
      </c>
      <c r="X88" s="524"/>
      <c r="Y88" s="523">
        <f>SUM(Y77:Y85)</f>
        <v>486</v>
      </c>
      <c r="Z88" s="524"/>
      <c r="AA88" s="523">
        <f>SUM(AA77:AA85)</f>
        <v>270</v>
      </c>
      <c r="AB88" s="524"/>
      <c r="AC88" s="523">
        <f>SUM(AC77:AC85)</f>
        <v>162</v>
      </c>
      <c r="AD88" s="524"/>
      <c r="AE88" s="523">
        <f>SUM(AE77:AE85)</f>
        <v>54</v>
      </c>
      <c r="AF88" s="524"/>
      <c r="AG88" s="523">
        <f>SUM(AG77:AG85)</f>
        <v>594</v>
      </c>
      <c r="AH88" s="524"/>
      <c r="AI88" s="1055">
        <v>3</v>
      </c>
      <c r="AJ88" s="1056"/>
      <c r="AK88" s="1057" t="s">
        <v>315</v>
      </c>
      <c r="AL88" s="1056"/>
      <c r="AM88" s="544"/>
      <c r="AN88" s="543"/>
      <c r="AO88" s="544">
        <v>1</v>
      </c>
      <c r="AP88" s="597"/>
      <c r="AQ88" s="1033">
        <f>SUM(AQ77:AQ85)</f>
        <v>27</v>
      </c>
      <c r="AR88" s="1034"/>
      <c r="AT88" s="290"/>
      <c r="AU88" s="290"/>
      <c r="AV88" s="290"/>
      <c r="AW88" s="291"/>
      <c r="AX88" s="291"/>
      <c r="AY88" s="291"/>
      <c r="AZ88" s="291"/>
      <c r="BA88" s="291"/>
      <c r="BB88" s="291"/>
      <c r="BC88" s="291"/>
      <c r="BD88" s="291"/>
      <c r="BE88" s="291"/>
      <c r="BF88" s="291"/>
      <c r="BG88" s="291"/>
      <c r="BH88" s="291"/>
      <c r="BI88" s="291"/>
      <c r="BJ88" s="291"/>
      <c r="BK88" s="291"/>
      <c r="BL88" s="291"/>
      <c r="BM88" s="291"/>
      <c r="BN88" s="291"/>
      <c r="BO88" s="291"/>
      <c r="BP88" s="291"/>
      <c r="BQ88" s="291"/>
      <c r="BR88" s="291"/>
      <c r="BS88" s="291"/>
      <c r="BT88" s="291"/>
      <c r="BU88" s="291"/>
      <c r="BV88" s="291"/>
      <c r="BW88" s="291"/>
    </row>
    <row r="89" spans="21:22" ht="18.75" customHeight="1" hidden="1">
      <c r="U89" s="595"/>
      <c r="V89" s="595"/>
    </row>
    <row r="90" spans="21:22" ht="21.75" thickBot="1" thickTop="1">
      <c r="U90" s="596"/>
      <c r="V90" s="596"/>
    </row>
    <row r="91" spans="4:44" ht="30.75" customHeight="1" thickBot="1">
      <c r="D91" s="309">
        <v>10</v>
      </c>
      <c r="E91" s="310" t="s">
        <v>159</v>
      </c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2"/>
      <c r="S91" s="311"/>
      <c r="T91" s="311"/>
      <c r="U91" s="1120">
        <v>4.5</v>
      </c>
      <c r="V91" s="1121"/>
      <c r="W91" s="1122">
        <f>U91*36</f>
        <v>162</v>
      </c>
      <c r="X91" s="1123"/>
      <c r="Y91" s="1124">
        <f>AA91+AC91+AE91</f>
        <v>0</v>
      </c>
      <c r="Z91" s="1125"/>
      <c r="AA91" s="1126"/>
      <c r="AB91" s="1125"/>
      <c r="AC91" s="1126"/>
      <c r="AD91" s="1125"/>
      <c r="AE91" s="1126"/>
      <c r="AF91" s="1127"/>
      <c r="AG91" s="1126">
        <f>W91-Y91</f>
        <v>162</v>
      </c>
      <c r="AH91" s="1128"/>
      <c r="AI91" s="311"/>
      <c r="AJ91" s="311"/>
      <c r="AK91" s="1129">
        <v>6</v>
      </c>
      <c r="AL91" s="1130"/>
      <c r="AM91" s="283"/>
      <c r="AN91" s="283"/>
      <c r="AO91" s="283"/>
      <c r="AP91" s="283"/>
      <c r="AQ91" s="1131"/>
      <c r="AR91" s="1132"/>
    </row>
    <row r="92" spans="21:22" ht="20.25">
      <c r="U92" s="275"/>
      <c r="V92" s="275"/>
    </row>
    <row r="93" spans="18:22" ht="20.25">
      <c r="R93" s="276" t="s">
        <v>328</v>
      </c>
      <c r="U93" s="292" t="s">
        <v>327</v>
      </c>
      <c r="V93" s="292"/>
    </row>
    <row r="94" spans="4:22" ht="20.25">
      <c r="D94" s="992" t="s">
        <v>201</v>
      </c>
      <c r="E94" s="1035"/>
      <c r="F94" s="1035"/>
      <c r="G94" s="1035"/>
      <c r="H94" s="1035"/>
      <c r="U94" s="275"/>
      <c r="V94" s="275"/>
    </row>
    <row r="95" spans="4:8" ht="25.5" customHeight="1">
      <c r="D95" s="1035"/>
      <c r="E95" s="1035"/>
      <c r="F95" s="1035"/>
      <c r="G95" s="1035"/>
      <c r="H95" s="1035"/>
    </row>
    <row r="96" spans="4:8" ht="25.5" customHeight="1">
      <c r="D96" s="1035"/>
      <c r="E96" s="1035"/>
      <c r="F96" s="1035"/>
      <c r="G96" s="1035"/>
      <c r="H96" s="1035"/>
    </row>
    <row r="97" ht="13.5" thickBot="1"/>
    <row r="98" spans="1:63" s="235" customFormat="1" ht="31.5" customHeight="1" thickTop="1">
      <c r="A98" s="25"/>
      <c r="B98" s="25"/>
      <c r="C98" s="331"/>
      <c r="D98" s="297">
        <f>SUM(D97+1)</f>
        <v>1</v>
      </c>
      <c r="E98" s="976" t="s">
        <v>133</v>
      </c>
      <c r="F98" s="1036"/>
      <c r="G98" s="1036"/>
      <c r="H98" s="1036"/>
      <c r="I98" s="1036"/>
      <c r="J98" s="1036"/>
      <c r="K98" s="1036"/>
      <c r="L98" s="1036"/>
      <c r="M98" s="1036"/>
      <c r="N98" s="1036"/>
      <c r="O98" s="1036"/>
      <c r="P98" s="1036"/>
      <c r="Q98" s="1037"/>
      <c r="R98" s="973">
        <v>7</v>
      </c>
      <c r="S98" s="974"/>
      <c r="T98" s="975"/>
      <c r="U98" s="986">
        <v>2</v>
      </c>
      <c r="V98" s="987"/>
      <c r="W98" s="1038">
        <f>U98*36</f>
        <v>72</v>
      </c>
      <c r="X98" s="987"/>
      <c r="Y98" s="993">
        <f>AA98+AC98+AE98</f>
        <v>36</v>
      </c>
      <c r="Z98" s="994"/>
      <c r="AA98" s="995"/>
      <c r="AB98" s="994"/>
      <c r="AC98" s="995">
        <v>36</v>
      </c>
      <c r="AD98" s="994"/>
      <c r="AE98" s="995"/>
      <c r="AF98" s="1059"/>
      <c r="AG98" s="995">
        <f>W98-Y98</f>
        <v>36</v>
      </c>
      <c r="AH98" s="996"/>
      <c r="AI98" s="993"/>
      <c r="AJ98" s="994"/>
      <c r="AK98" s="995" t="s">
        <v>135</v>
      </c>
      <c r="AL98" s="994"/>
      <c r="AM98" s="995"/>
      <c r="AN98" s="994"/>
      <c r="AO98" s="995"/>
      <c r="AP98" s="996"/>
      <c r="AQ98" s="993">
        <v>2</v>
      </c>
      <c r="AR98" s="996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</row>
    <row r="99" spans="4:44" s="221" customFormat="1" ht="25.5" customHeight="1">
      <c r="D99" s="306">
        <f aca="true" t="shared" si="22" ref="D99:D107">SUM(D98+1)</f>
        <v>2</v>
      </c>
      <c r="E99" s="1080" t="s">
        <v>169</v>
      </c>
      <c r="F99" s="1081"/>
      <c r="G99" s="1081"/>
      <c r="H99" s="1081"/>
      <c r="I99" s="1081"/>
      <c r="J99" s="1081"/>
      <c r="K99" s="1081"/>
      <c r="L99" s="1081"/>
      <c r="M99" s="1081"/>
      <c r="N99" s="1081"/>
      <c r="O99" s="1081"/>
      <c r="P99" s="1081"/>
      <c r="Q99" s="1082"/>
      <c r="R99" s="1083">
        <v>7</v>
      </c>
      <c r="S99" s="1084"/>
      <c r="T99" s="1133"/>
      <c r="U99" s="1071">
        <v>5</v>
      </c>
      <c r="V99" s="1072"/>
      <c r="W99" s="1085">
        <f>U99*36</f>
        <v>180</v>
      </c>
      <c r="X99" s="1072"/>
      <c r="Y99" s="963">
        <f>AA99+AC99+AE99</f>
        <v>72</v>
      </c>
      <c r="Z99" s="964"/>
      <c r="AA99" s="965">
        <v>36</v>
      </c>
      <c r="AB99" s="966"/>
      <c r="AC99" s="965">
        <v>36</v>
      </c>
      <c r="AD99" s="966"/>
      <c r="AE99" s="965"/>
      <c r="AF99" s="1002"/>
      <c r="AG99" s="945">
        <f>W99-Y99</f>
        <v>108</v>
      </c>
      <c r="AH99" s="937"/>
      <c r="AI99" s="1071">
        <v>7</v>
      </c>
      <c r="AJ99" s="1086"/>
      <c r="AK99" s="965"/>
      <c r="AL99" s="966"/>
      <c r="AM99" s="965"/>
      <c r="AN99" s="966"/>
      <c r="AO99" s="965"/>
      <c r="AP99" s="988"/>
      <c r="AQ99" s="989">
        <v>4</v>
      </c>
      <c r="AR99" s="988"/>
    </row>
    <row r="100" spans="4:44" s="25" customFormat="1" ht="21.75" customHeight="1">
      <c r="D100" s="306">
        <f t="shared" si="22"/>
        <v>3</v>
      </c>
      <c r="E100" s="955" t="s">
        <v>174</v>
      </c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957"/>
      <c r="R100" s="958">
        <v>7</v>
      </c>
      <c r="S100" s="959"/>
      <c r="T100" s="960"/>
      <c r="U100" s="942">
        <v>4</v>
      </c>
      <c r="V100" s="1073"/>
      <c r="W100" s="962">
        <f>U100*36</f>
        <v>144</v>
      </c>
      <c r="X100" s="961"/>
      <c r="Y100" s="963">
        <f>AA100+AC100+AE100</f>
        <v>54</v>
      </c>
      <c r="Z100" s="964"/>
      <c r="AA100" s="940">
        <v>36</v>
      </c>
      <c r="AB100" s="1076"/>
      <c r="AC100" s="940">
        <v>18</v>
      </c>
      <c r="AD100" s="1076"/>
      <c r="AE100" s="940"/>
      <c r="AF100" s="1076"/>
      <c r="AG100" s="945">
        <f>W100-Y100</f>
        <v>90</v>
      </c>
      <c r="AH100" s="937"/>
      <c r="AI100" s="942">
        <v>7</v>
      </c>
      <c r="AJ100" s="1134"/>
      <c r="AK100" s="940">
        <v>8</v>
      </c>
      <c r="AL100" s="1076"/>
      <c r="AM100" s="940"/>
      <c r="AN100" s="944"/>
      <c r="AO100" s="940"/>
      <c r="AP100" s="941"/>
      <c r="AQ100" s="946">
        <v>3</v>
      </c>
      <c r="AR100" s="941"/>
    </row>
    <row r="101" spans="4:44" s="25" customFormat="1" ht="27" customHeight="1">
      <c r="D101" s="306">
        <f t="shared" si="22"/>
        <v>4</v>
      </c>
      <c r="E101" s="955" t="s">
        <v>177</v>
      </c>
      <c r="F101" s="956"/>
      <c r="G101" s="956"/>
      <c r="H101" s="956"/>
      <c r="I101" s="956"/>
      <c r="J101" s="956"/>
      <c r="K101" s="956"/>
      <c r="L101" s="956"/>
      <c r="M101" s="956"/>
      <c r="N101" s="956"/>
      <c r="O101" s="956"/>
      <c r="P101" s="956"/>
      <c r="Q101" s="957"/>
      <c r="R101" s="958">
        <v>7</v>
      </c>
      <c r="S101" s="982"/>
      <c r="T101" s="983"/>
      <c r="U101" s="942">
        <v>3</v>
      </c>
      <c r="V101" s="1073"/>
      <c r="W101" s="962">
        <f aca="true" t="shared" si="23" ref="W101:W107">U101*36</f>
        <v>108</v>
      </c>
      <c r="X101" s="961"/>
      <c r="Y101" s="963">
        <f aca="true" t="shared" si="24" ref="Y101:Y107">AA101+AC101+AE101</f>
        <v>54</v>
      </c>
      <c r="Z101" s="964"/>
      <c r="AA101" s="940">
        <v>36</v>
      </c>
      <c r="AB101" s="944"/>
      <c r="AC101" s="940"/>
      <c r="AD101" s="944"/>
      <c r="AE101" s="940">
        <v>18</v>
      </c>
      <c r="AF101" s="1064"/>
      <c r="AG101" s="945">
        <f aca="true" t="shared" si="25" ref="AG101:AG107">W101-Y101</f>
        <v>54</v>
      </c>
      <c r="AH101" s="937"/>
      <c r="AI101" s="946"/>
      <c r="AJ101" s="944"/>
      <c r="AK101" s="940">
        <v>7</v>
      </c>
      <c r="AL101" s="944"/>
      <c r="AM101" s="940"/>
      <c r="AN101" s="944"/>
      <c r="AO101" s="940"/>
      <c r="AP101" s="941"/>
      <c r="AQ101" s="946">
        <v>3</v>
      </c>
      <c r="AR101" s="941"/>
    </row>
    <row r="102" spans="4:45" s="25" customFormat="1" ht="23.25" customHeight="1">
      <c r="D102" s="306">
        <f t="shared" si="22"/>
        <v>5</v>
      </c>
      <c r="E102" s="955" t="s">
        <v>182</v>
      </c>
      <c r="F102" s="956"/>
      <c r="G102" s="956"/>
      <c r="H102" s="956"/>
      <c r="I102" s="956"/>
      <c r="J102" s="956"/>
      <c r="K102" s="956"/>
      <c r="L102" s="956"/>
      <c r="M102" s="956"/>
      <c r="N102" s="956"/>
      <c r="O102" s="956"/>
      <c r="P102" s="956"/>
      <c r="Q102" s="957"/>
      <c r="R102" s="958">
        <v>7</v>
      </c>
      <c r="S102" s="982"/>
      <c r="T102" s="983"/>
      <c r="U102" s="942">
        <v>3</v>
      </c>
      <c r="V102" s="961"/>
      <c r="W102" s="962">
        <f t="shared" si="23"/>
        <v>108</v>
      </c>
      <c r="X102" s="961"/>
      <c r="Y102" s="989">
        <f t="shared" si="24"/>
        <v>54</v>
      </c>
      <c r="Z102" s="966"/>
      <c r="AA102" s="940">
        <v>36</v>
      </c>
      <c r="AB102" s="944"/>
      <c r="AC102" s="940">
        <v>18</v>
      </c>
      <c r="AD102" s="944"/>
      <c r="AE102" s="940"/>
      <c r="AF102" s="1064"/>
      <c r="AG102" s="965">
        <f t="shared" si="25"/>
        <v>54</v>
      </c>
      <c r="AH102" s="988"/>
      <c r="AI102" s="946"/>
      <c r="AJ102" s="944"/>
      <c r="AK102" s="940" t="s">
        <v>316</v>
      </c>
      <c r="AL102" s="944"/>
      <c r="AM102" s="940"/>
      <c r="AN102" s="944"/>
      <c r="AO102" s="940"/>
      <c r="AP102" s="941"/>
      <c r="AQ102" s="946">
        <v>3</v>
      </c>
      <c r="AR102" s="941"/>
      <c r="AS102" s="174"/>
    </row>
    <row r="103" spans="4:45" s="25" customFormat="1" ht="19.5" customHeight="1">
      <c r="D103" s="306">
        <f t="shared" si="22"/>
        <v>6</v>
      </c>
      <c r="E103" s="955" t="s">
        <v>192</v>
      </c>
      <c r="F103" s="980"/>
      <c r="G103" s="980"/>
      <c r="H103" s="980"/>
      <c r="I103" s="980"/>
      <c r="J103" s="980"/>
      <c r="K103" s="980"/>
      <c r="L103" s="980"/>
      <c r="M103" s="980"/>
      <c r="N103" s="980"/>
      <c r="O103" s="980"/>
      <c r="P103" s="980"/>
      <c r="Q103" s="981"/>
      <c r="R103" s="958">
        <v>7</v>
      </c>
      <c r="S103" s="982"/>
      <c r="T103" s="983"/>
      <c r="U103" s="942">
        <v>3</v>
      </c>
      <c r="V103" s="961"/>
      <c r="W103" s="962">
        <f t="shared" si="23"/>
        <v>108</v>
      </c>
      <c r="X103" s="961"/>
      <c r="Y103" s="989">
        <f t="shared" si="24"/>
        <v>54</v>
      </c>
      <c r="Z103" s="966"/>
      <c r="AA103" s="940">
        <v>36</v>
      </c>
      <c r="AB103" s="944"/>
      <c r="AC103" s="940">
        <v>18</v>
      </c>
      <c r="AD103" s="944"/>
      <c r="AE103" s="940"/>
      <c r="AF103" s="944"/>
      <c r="AG103" s="965">
        <f t="shared" si="25"/>
        <v>54</v>
      </c>
      <c r="AH103" s="988"/>
      <c r="AI103" s="946"/>
      <c r="AJ103" s="944"/>
      <c r="AK103" s="940">
        <v>7</v>
      </c>
      <c r="AL103" s="944"/>
      <c r="AM103" s="940"/>
      <c r="AN103" s="944"/>
      <c r="AO103" s="940"/>
      <c r="AP103" s="941"/>
      <c r="AQ103" s="946">
        <v>3</v>
      </c>
      <c r="AR103" s="941"/>
      <c r="AS103" s="174"/>
    </row>
    <row r="104" spans="4:45" s="25" customFormat="1" ht="26.25" customHeight="1">
      <c r="D104" s="306">
        <f t="shared" si="22"/>
        <v>7</v>
      </c>
      <c r="E104" s="955" t="s">
        <v>193</v>
      </c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7"/>
      <c r="R104" s="958">
        <v>7</v>
      </c>
      <c r="S104" s="982"/>
      <c r="T104" s="983"/>
      <c r="U104" s="942">
        <v>1</v>
      </c>
      <c r="V104" s="961"/>
      <c r="W104" s="962">
        <f t="shared" si="23"/>
        <v>36</v>
      </c>
      <c r="X104" s="961"/>
      <c r="Y104" s="989">
        <f t="shared" si="24"/>
        <v>18</v>
      </c>
      <c r="Z104" s="966"/>
      <c r="AA104" s="940"/>
      <c r="AB104" s="944"/>
      <c r="AC104" s="940"/>
      <c r="AD104" s="944"/>
      <c r="AE104" s="940">
        <v>18</v>
      </c>
      <c r="AF104" s="1064"/>
      <c r="AG104" s="965">
        <f t="shared" si="25"/>
        <v>18</v>
      </c>
      <c r="AH104" s="988"/>
      <c r="AI104" s="946"/>
      <c r="AJ104" s="944"/>
      <c r="AK104" s="940">
        <v>7</v>
      </c>
      <c r="AL104" s="944"/>
      <c r="AM104" s="940"/>
      <c r="AN104" s="944"/>
      <c r="AO104" s="940"/>
      <c r="AP104" s="941"/>
      <c r="AQ104" s="946">
        <v>1</v>
      </c>
      <c r="AR104" s="941"/>
      <c r="AS104" s="174"/>
    </row>
    <row r="105" spans="1:45" s="231" customFormat="1" ht="25.5" customHeight="1">
      <c r="A105" s="221"/>
      <c r="B105" s="221"/>
      <c r="C105" s="221"/>
      <c r="D105" s="306">
        <f t="shared" si="22"/>
        <v>8</v>
      </c>
      <c r="E105" s="1135" t="s">
        <v>184</v>
      </c>
      <c r="F105" s="1136"/>
      <c r="G105" s="1136"/>
      <c r="H105" s="1136"/>
      <c r="I105" s="1136"/>
      <c r="J105" s="1136"/>
      <c r="K105" s="1136"/>
      <c r="L105" s="1136"/>
      <c r="M105" s="1136"/>
      <c r="N105" s="1136"/>
      <c r="O105" s="1136"/>
      <c r="P105" s="1136"/>
      <c r="Q105" s="1137"/>
      <c r="R105" s="1138">
        <v>7</v>
      </c>
      <c r="S105" s="1139"/>
      <c r="T105" s="1140"/>
      <c r="U105" s="1141">
        <v>4</v>
      </c>
      <c r="V105" s="1142"/>
      <c r="W105" s="1143">
        <f t="shared" si="23"/>
        <v>144</v>
      </c>
      <c r="X105" s="1142"/>
      <c r="Y105" s="1144">
        <f t="shared" si="24"/>
        <v>72</v>
      </c>
      <c r="Z105" s="1145"/>
      <c r="AA105" s="1146">
        <v>36</v>
      </c>
      <c r="AB105" s="1145"/>
      <c r="AC105" s="1146"/>
      <c r="AD105" s="1145"/>
      <c r="AE105" s="1146">
        <v>36</v>
      </c>
      <c r="AF105" s="1147"/>
      <c r="AG105" s="1146">
        <f t="shared" si="25"/>
        <v>72</v>
      </c>
      <c r="AH105" s="1148"/>
      <c r="AI105" s="1144"/>
      <c r="AJ105" s="1145"/>
      <c r="AK105" s="1146" t="s">
        <v>316</v>
      </c>
      <c r="AL105" s="1145"/>
      <c r="AM105" s="1146"/>
      <c r="AN105" s="1145"/>
      <c r="AO105" s="1146"/>
      <c r="AP105" s="1148"/>
      <c r="AQ105" s="1144">
        <v>4</v>
      </c>
      <c r="AR105" s="1148"/>
      <c r="AS105" s="233"/>
    </row>
    <row r="106" spans="1:62" s="231" customFormat="1" ht="23.25" customHeight="1">
      <c r="A106" s="221"/>
      <c r="B106" s="221"/>
      <c r="C106" s="221"/>
      <c r="D106" s="306">
        <f t="shared" si="22"/>
        <v>9</v>
      </c>
      <c r="E106" s="1135" t="s">
        <v>186</v>
      </c>
      <c r="F106" s="1149"/>
      <c r="G106" s="1149"/>
      <c r="H106" s="1149"/>
      <c r="I106" s="1149"/>
      <c r="J106" s="1149"/>
      <c r="K106" s="1149"/>
      <c r="L106" s="1149"/>
      <c r="M106" s="1149"/>
      <c r="N106" s="1149"/>
      <c r="O106" s="1149"/>
      <c r="P106" s="1149"/>
      <c r="Q106" s="1150"/>
      <c r="R106" s="1151">
        <v>7</v>
      </c>
      <c r="S106" s="1152"/>
      <c r="T106" s="1153"/>
      <c r="U106" s="1141">
        <v>3</v>
      </c>
      <c r="V106" s="1142"/>
      <c r="W106" s="1143">
        <f t="shared" si="23"/>
        <v>108</v>
      </c>
      <c r="X106" s="1142"/>
      <c r="Y106" s="1144">
        <f t="shared" si="24"/>
        <v>36</v>
      </c>
      <c r="Z106" s="1145"/>
      <c r="AA106" s="1146">
        <v>36</v>
      </c>
      <c r="AB106" s="1145"/>
      <c r="AC106" s="1146"/>
      <c r="AD106" s="1145"/>
      <c r="AE106" s="1146"/>
      <c r="AF106" s="1147"/>
      <c r="AG106" s="1146">
        <f t="shared" si="25"/>
        <v>72</v>
      </c>
      <c r="AH106" s="1148"/>
      <c r="AI106" s="1141">
        <v>7</v>
      </c>
      <c r="AJ106" s="1154"/>
      <c r="AK106" s="1146"/>
      <c r="AL106" s="1145"/>
      <c r="AM106" s="1146"/>
      <c r="AN106" s="1145"/>
      <c r="AO106" s="1146"/>
      <c r="AP106" s="1148"/>
      <c r="AQ106" s="1144">
        <v>2</v>
      </c>
      <c r="AR106" s="1148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H106" s="233"/>
      <c r="BI106" s="233"/>
      <c r="BJ106" s="233"/>
    </row>
    <row r="107" spans="1:62" s="231" customFormat="1" ht="23.25" customHeight="1" thickBot="1">
      <c r="A107" s="221"/>
      <c r="B107" s="221"/>
      <c r="C107" s="221"/>
      <c r="D107" s="306">
        <f t="shared" si="22"/>
        <v>10</v>
      </c>
      <c r="E107" s="1135" t="s">
        <v>187</v>
      </c>
      <c r="F107" s="1149"/>
      <c r="G107" s="1149"/>
      <c r="H107" s="1149"/>
      <c r="I107" s="1149"/>
      <c r="J107" s="1149"/>
      <c r="K107" s="1149"/>
      <c r="L107" s="1149"/>
      <c r="M107" s="1149"/>
      <c r="N107" s="1149"/>
      <c r="O107" s="1149"/>
      <c r="P107" s="1149"/>
      <c r="Q107" s="1150"/>
      <c r="R107" s="1151">
        <v>7</v>
      </c>
      <c r="S107" s="1152"/>
      <c r="T107" s="1153"/>
      <c r="U107" s="1096">
        <v>2</v>
      </c>
      <c r="V107" s="1097"/>
      <c r="W107" s="1143">
        <f t="shared" si="23"/>
        <v>72</v>
      </c>
      <c r="X107" s="1142"/>
      <c r="Y107" s="1144">
        <f t="shared" si="24"/>
        <v>36</v>
      </c>
      <c r="Z107" s="1145"/>
      <c r="AA107" s="1146">
        <v>36</v>
      </c>
      <c r="AB107" s="1145"/>
      <c r="AC107" s="1146"/>
      <c r="AD107" s="1145"/>
      <c r="AE107" s="1146"/>
      <c r="AF107" s="1147"/>
      <c r="AG107" s="1146">
        <f t="shared" si="25"/>
        <v>36</v>
      </c>
      <c r="AH107" s="1148"/>
      <c r="AI107" s="1144">
        <v>8</v>
      </c>
      <c r="AJ107" s="1145"/>
      <c r="AK107" s="1146">
        <v>7</v>
      </c>
      <c r="AL107" s="1145"/>
      <c r="AM107" s="1146"/>
      <c r="AN107" s="1145"/>
      <c r="AO107" s="1146">
        <v>7</v>
      </c>
      <c r="AP107" s="1148"/>
      <c r="AQ107" s="1099">
        <v>2</v>
      </c>
      <c r="AR107" s="1103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H107" s="233"/>
      <c r="BI107" s="233"/>
      <c r="BJ107" s="233"/>
    </row>
    <row r="108" spans="1:62" s="185" customFormat="1" ht="24" customHeight="1" thickBot="1" thickTop="1">
      <c r="A108" s="291"/>
      <c r="B108" s="291"/>
      <c r="C108" s="291"/>
      <c r="D108" s="228"/>
      <c r="E108" s="1026" t="s">
        <v>75</v>
      </c>
      <c r="F108" s="1027"/>
      <c r="G108" s="1027"/>
      <c r="H108" s="1027"/>
      <c r="I108" s="1027"/>
      <c r="J108" s="1027"/>
      <c r="K108" s="1027"/>
      <c r="L108" s="1027"/>
      <c r="M108" s="1027"/>
      <c r="N108" s="1027"/>
      <c r="O108" s="1027"/>
      <c r="P108" s="1027"/>
      <c r="Q108" s="1027"/>
      <c r="R108" s="1027"/>
      <c r="S108" s="1027"/>
      <c r="T108" s="1028"/>
      <c r="U108" s="1029">
        <f>SUM(U98:U107)</f>
        <v>30</v>
      </c>
      <c r="V108" s="1032"/>
      <c r="W108" s="1029">
        <f>SUM(W98:W107)</f>
        <v>1080</v>
      </c>
      <c r="X108" s="1032"/>
      <c r="Y108" s="1029">
        <f>SUM(Y98:Y107)</f>
        <v>486</v>
      </c>
      <c r="Z108" s="1032"/>
      <c r="AA108" s="1029">
        <f>SUM(AA98:AA107)</f>
        <v>288</v>
      </c>
      <c r="AB108" s="1032"/>
      <c r="AC108" s="1029">
        <f>SUM(AC98:AC107)</f>
        <v>126</v>
      </c>
      <c r="AD108" s="1032"/>
      <c r="AE108" s="1029">
        <f>SUM(AE98:AE107)</f>
        <v>72</v>
      </c>
      <c r="AF108" s="1032"/>
      <c r="AG108" s="1029">
        <f>SUM(AG98:AG107)</f>
        <v>594</v>
      </c>
      <c r="AH108" s="1032"/>
      <c r="AI108" s="1029">
        <v>3</v>
      </c>
      <c r="AJ108" s="1030"/>
      <c r="AK108" s="1031" t="s">
        <v>317</v>
      </c>
      <c r="AL108" s="1030"/>
      <c r="AM108" s="1031"/>
      <c r="AN108" s="1030"/>
      <c r="AO108" s="1031">
        <v>1</v>
      </c>
      <c r="AP108" s="1032"/>
      <c r="AQ108" s="1069">
        <f>SUM(AQ98:AQ107)</f>
        <v>27</v>
      </c>
      <c r="AR108" s="1155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H108" s="186"/>
      <c r="BI108" s="186"/>
      <c r="BJ108" s="186"/>
    </row>
    <row r="109" spans="1:5" ht="21.75" thickBot="1" thickTop="1">
      <c r="A109" s="241"/>
      <c r="B109" s="241"/>
      <c r="C109" s="241"/>
      <c r="E109" s="234" t="s">
        <v>200</v>
      </c>
    </row>
    <row r="110" spans="1:48" s="231" customFormat="1" ht="25.5" customHeight="1" thickTop="1">
      <c r="A110" s="221"/>
      <c r="B110" s="221"/>
      <c r="C110" s="221"/>
      <c r="D110" s="317">
        <v>8</v>
      </c>
      <c r="E110" s="1135" t="s">
        <v>190</v>
      </c>
      <c r="F110" s="1136"/>
      <c r="G110" s="1136"/>
      <c r="H110" s="1136"/>
      <c r="I110" s="1136"/>
      <c r="J110" s="1136"/>
      <c r="K110" s="1136"/>
      <c r="L110" s="1136"/>
      <c r="M110" s="1136"/>
      <c r="N110" s="1136"/>
      <c r="O110" s="1136"/>
      <c r="P110" s="1136"/>
      <c r="Q110" s="1137"/>
      <c r="R110" s="1151">
        <v>7</v>
      </c>
      <c r="S110" s="1152"/>
      <c r="T110" s="1153"/>
      <c r="U110" s="1141">
        <v>4</v>
      </c>
      <c r="V110" s="1142"/>
      <c r="W110" s="1143">
        <f>U110*36</f>
        <v>144</v>
      </c>
      <c r="X110" s="1142"/>
      <c r="Y110" s="1144">
        <f>AA110+AC110+AE110</f>
        <v>72</v>
      </c>
      <c r="Z110" s="1145"/>
      <c r="AA110" s="1146">
        <v>36</v>
      </c>
      <c r="AB110" s="1145"/>
      <c r="AC110" s="1146"/>
      <c r="AD110" s="1145"/>
      <c r="AE110" s="1146">
        <v>36</v>
      </c>
      <c r="AF110" s="1147"/>
      <c r="AG110" s="1146">
        <f>W110-Y110</f>
        <v>72</v>
      </c>
      <c r="AH110" s="1148"/>
      <c r="AI110" s="1144"/>
      <c r="AJ110" s="1145"/>
      <c r="AK110" s="1146" t="s">
        <v>316</v>
      </c>
      <c r="AL110" s="1145"/>
      <c r="AM110" s="1146"/>
      <c r="AN110" s="1145"/>
      <c r="AO110" s="1146"/>
      <c r="AP110" s="1147"/>
      <c r="AQ110" s="1156">
        <v>4</v>
      </c>
      <c r="AR110" s="1157"/>
      <c r="AT110" s="233"/>
      <c r="AU110" s="233"/>
      <c r="AV110" s="233"/>
    </row>
    <row r="111" spans="1:48" s="231" customFormat="1" ht="27" customHeight="1" thickBot="1">
      <c r="A111" s="221"/>
      <c r="B111" s="221"/>
      <c r="C111" s="221"/>
      <c r="D111" s="317">
        <v>9</v>
      </c>
      <c r="E111" s="1135" t="s">
        <v>191</v>
      </c>
      <c r="F111" s="1136"/>
      <c r="G111" s="1136"/>
      <c r="H111" s="1136"/>
      <c r="I111" s="1136"/>
      <c r="J111" s="1136"/>
      <c r="K111" s="1136"/>
      <c r="L111" s="1136"/>
      <c r="M111" s="1136"/>
      <c r="N111" s="1136"/>
      <c r="O111" s="1136"/>
      <c r="P111" s="1136"/>
      <c r="Q111" s="1137"/>
      <c r="R111" s="1151">
        <v>7</v>
      </c>
      <c r="S111" s="1152"/>
      <c r="T111" s="1153"/>
      <c r="U111" s="1141">
        <v>5</v>
      </c>
      <c r="V111" s="1142"/>
      <c r="W111" s="1143">
        <f>U111*36</f>
        <v>180</v>
      </c>
      <c r="X111" s="1142"/>
      <c r="Y111" s="1144">
        <f>AA111+AC111+AE111</f>
        <v>72</v>
      </c>
      <c r="Z111" s="1145"/>
      <c r="AA111" s="1146">
        <v>36</v>
      </c>
      <c r="AB111" s="1145"/>
      <c r="AC111" s="1146">
        <v>36</v>
      </c>
      <c r="AD111" s="1145"/>
      <c r="AE111" s="1146"/>
      <c r="AF111" s="1147"/>
      <c r="AG111" s="965">
        <f>W111-Y111</f>
        <v>108</v>
      </c>
      <c r="AH111" s="988"/>
      <c r="AI111" s="1141">
        <v>7</v>
      </c>
      <c r="AJ111" s="1154"/>
      <c r="AK111" s="1146"/>
      <c r="AL111" s="1145"/>
      <c r="AM111" s="1146"/>
      <c r="AN111" s="1145"/>
      <c r="AO111" s="1146">
        <v>7</v>
      </c>
      <c r="AP111" s="1147"/>
      <c r="AQ111" s="1158">
        <v>4</v>
      </c>
      <c r="AR111" s="1103"/>
      <c r="AT111" s="233"/>
      <c r="AU111" s="233"/>
      <c r="AV111" s="233"/>
    </row>
    <row r="112" ht="13.5" thickTop="1"/>
    <row r="113" spans="4:8" ht="30">
      <c r="D113" s="916" t="s">
        <v>203</v>
      </c>
      <c r="E113" s="916"/>
      <c r="F113" s="916"/>
      <c r="G113" s="917"/>
      <c r="H113" s="917"/>
    </row>
    <row r="114" spans="1:41" ht="24" thickBot="1">
      <c r="A114" s="230"/>
      <c r="B114" s="230"/>
      <c r="C114" s="230"/>
      <c r="D114" s="1159" t="s">
        <v>329</v>
      </c>
      <c r="E114" s="1159"/>
      <c r="F114" s="1159"/>
      <c r="G114" s="1159"/>
      <c r="H114" s="1159"/>
      <c r="I114" s="1159"/>
      <c r="J114" s="1159"/>
      <c r="K114" s="1159"/>
      <c r="L114" s="1159"/>
      <c r="M114" s="1159"/>
      <c r="N114" s="1159"/>
      <c r="O114" s="1159"/>
      <c r="P114" s="1159"/>
      <c r="Q114" s="1159"/>
      <c r="R114" s="1159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</row>
    <row r="115" spans="1:41" ht="24" customHeight="1" thickTop="1">
      <c r="A115" s="318">
        <f>SUM(A114+1)</f>
        <v>1</v>
      </c>
      <c r="B115" s="976" t="s">
        <v>143</v>
      </c>
      <c r="C115" s="1036"/>
      <c r="D115" s="1036"/>
      <c r="E115" s="1036"/>
      <c r="F115" s="1036"/>
      <c r="G115" s="1036"/>
      <c r="H115" s="1036"/>
      <c r="I115" s="1036"/>
      <c r="J115" s="1036"/>
      <c r="K115" s="1036"/>
      <c r="L115" s="1036"/>
      <c r="M115" s="1036"/>
      <c r="N115" s="1036"/>
      <c r="O115" s="973">
        <v>8</v>
      </c>
      <c r="P115" s="974"/>
      <c r="Q115" s="975"/>
      <c r="R115" s="986">
        <v>1.5</v>
      </c>
      <c r="S115" s="987"/>
      <c r="T115" s="1038">
        <f aca="true" t="shared" si="26" ref="T115:T124">R115*36</f>
        <v>54</v>
      </c>
      <c r="U115" s="987"/>
      <c r="V115" s="993">
        <f aca="true" t="shared" si="27" ref="V115:V124">X115+Z115+AB115</f>
        <v>27</v>
      </c>
      <c r="W115" s="994"/>
      <c r="X115" s="995">
        <v>18</v>
      </c>
      <c r="Y115" s="994"/>
      <c r="Z115" s="995">
        <v>9</v>
      </c>
      <c r="AA115" s="994"/>
      <c r="AB115" s="995"/>
      <c r="AC115" s="1059"/>
      <c r="AD115" s="995">
        <f aca="true" t="shared" si="28" ref="AD115:AD124">T115-V115</f>
        <v>27</v>
      </c>
      <c r="AE115" s="996"/>
      <c r="AF115" s="993"/>
      <c r="AG115" s="994"/>
      <c r="AH115" s="1042">
        <v>8</v>
      </c>
      <c r="AI115" s="1160"/>
      <c r="AJ115" s="995"/>
      <c r="AK115" s="994"/>
      <c r="AL115" s="995"/>
      <c r="AM115" s="996"/>
      <c r="AN115" s="1040">
        <v>1.5</v>
      </c>
      <c r="AO115" s="1041"/>
    </row>
    <row r="116" spans="1:41" ht="24" customHeight="1">
      <c r="A116" s="319">
        <f>SUM(A115+1)</f>
        <v>2</v>
      </c>
      <c r="B116" s="947" t="s">
        <v>290</v>
      </c>
      <c r="C116" s="948"/>
      <c r="D116" s="948"/>
      <c r="E116" s="948"/>
      <c r="F116" s="948"/>
      <c r="G116" s="948"/>
      <c r="H116" s="948"/>
      <c r="I116" s="948"/>
      <c r="J116" s="948"/>
      <c r="K116" s="948"/>
      <c r="L116" s="948"/>
      <c r="M116" s="948"/>
      <c r="N116" s="948"/>
      <c r="O116" s="949">
        <v>8</v>
      </c>
      <c r="P116" s="950"/>
      <c r="Q116" s="951"/>
      <c r="R116" s="777">
        <v>1.5</v>
      </c>
      <c r="S116" s="952"/>
      <c r="T116" s="953">
        <f>R116*36</f>
        <v>54</v>
      </c>
      <c r="U116" s="952"/>
      <c r="V116" s="938">
        <f>X116+Z116+AB116</f>
        <v>27</v>
      </c>
      <c r="W116" s="939"/>
      <c r="X116" s="934">
        <v>18</v>
      </c>
      <c r="Y116" s="939"/>
      <c r="Z116" s="934">
        <v>9</v>
      </c>
      <c r="AA116" s="939"/>
      <c r="AB116" s="934"/>
      <c r="AC116" s="954"/>
      <c r="AD116" s="934">
        <f>T116-V116</f>
        <v>27</v>
      </c>
      <c r="AE116" s="935"/>
      <c r="AF116" s="938"/>
      <c r="AG116" s="939"/>
      <c r="AH116" s="779">
        <v>8</v>
      </c>
      <c r="AI116" s="778"/>
      <c r="AJ116" s="934"/>
      <c r="AK116" s="939"/>
      <c r="AL116" s="934"/>
      <c r="AM116" s="935"/>
      <c r="AN116" s="936">
        <v>1.5</v>
      </c>
      <c r="AO116" s="937"/>
    </row>
    <row r="117" spans="1:41" ht="23.25" customHeight="1">
      <c r="A117" s="319">
        <v>3</v>
      </c>
      <c r="B117" s="947" t="s">
        <v>318</v>
      </c>
      <c r="C117" s="948"/>
      <c r="D117" s="948"/>
      <c r="E117" s="948"/>
      <c r="F117" s="948"/>
      <c r="G117" s="948"/>
      <c r="H117" s="948"/>
      <c r="I117" s="948"/>
      <c r="J117" s="948"/>
      <c r="K117" s="948"/>
      <c r="L117" s="948"/>
      <c r="M117" s="948"/>
      <c r="N117" s="948"/>
      <c r="O117" s="949">
        <v>8</v>
      </c>
      <c r="P117" s="950"/>
      <c r="Q117" s="951"/>
      <c r="R117" s="777">
        <v>3</v>
      </c>
      <c r="S117" s="952"/>
      <c r="T117" s="953">
        <f t="shared" si="26"/>
        <v>108</v>
      </c>
      <c r="U117" s="952"/>
      <c r="V117" s="938">
        <f t="shared" si="27"/>
        <v>54</v>
      </c>
      <c r="W117" s="939"/>
      <c r="X117" s="934">
        <v>36</v>
      </c>
      <c r="Y117" s="939"/>
      <c r="Z117" s="934">
        <v>18</v>
      </c>
      <c r="AA117" s="939"/>
      <c r="AB117" s="934"/>
      <c r="AC117" s="954"/>
      <c r="AD117" s="934">
        <f t="shared" si="28"/>
        <v>54</v>
      </c>
      <c r="AE117" s="935"/>
      <c r="AF117" s="938"/>
      <c r="AG117" s="939"/>
      <c r="AH117" s="779" t="s">
        <v>304</v>
      </c>
      <c r="AI117" s="778"/>
      <c r="AJ117" s="934"/>
      <c r="AK117" s="939"/>
      <c r="AL117" s="934"/>
      <c r="AM117" s="935"/>
      <c r="AN117" s="1002">
        <v>3</v>
      </c>
      <c r="AO117" s="988"/>
    </row>
    <row r="118" spans="1:41" ht="23.25" customHeight="1">
      <c r="A118" s="306">
        <v>4</v>
      </c>
      <c r="B118" s="955" t="s">
        <v>174</v>
      </c>
      <c r="C118" s="956"/>
      <c r="D118" s="956"/>
      <c r="E118" s="956"/>
      <c r="F118" s="956"/>
      <c r="G118" s="956"/>
      <c r="H118" s="956"/>
      <c r="I118" s="956"/>
      <c r="J118" s="956"/>
      <c r="K118" s="956"/>
      <c r="L118" s="956"/>
      <c r="M118" s="956"/>
      <c r="N118" s="956"/>
      <c r="O118" s="958">
        <v>8</v>
      </c>
      <c r="P118" s="959"/>
      <c r="Q118" s="960"/>
      <c r="R118" s="942">
        <v>3</v>
      </c>
      <c r="S118" s="1073"/>
      <c r="T118" s="962">
        <f t="shared" si="26"/>
        <v>108</v>
      </c>
      <c r="U118" s="961"/>
      <c r="V118" s="963">
        <f t="shared" si="27"/>
        <v>48</v>
      </c>
      <c r="W118" s="964"/>
      <c r="X118" s="940">
        <v>32</v>
      </c>
      <c r="Y118" s="1076"/>
      <c r="Z118" s="940">
        <v>16</v>
      </c>
      <c r="AA118" s="1076"/>
      <c r="AB118" s="940"/>
      <c r="AC118" s="1076"/>
      <c r="AD118" s="945">
        <f t="shared" si="28"/>
        <v>60</v>
      </c>
      <c r="AE118" s="937"/>
      <c r="AF118" s="946">
        <v>7</v>
      </c>
      <c r="AG118" s="1075"/>
      <c r="AH118" s="940">
        <v>8</v>
      </c>
      <c r="AI118" s="1076"/>
      <c r="AJ118" s="940"/>
      <c r="AK118" s="944"/>
      <c r="AL118" s="940"/>
      <c r="AM118" s="941"/>
      <c r="AN118" s="1064">
        <v>3</v>
      </c>
      <c r="AO118" s="941"/>
    </row>
    <row r="119" spans="1:41" ht="67.5" customHeight="1">
      <c r="A119" s="306">
        <v>5</v>
      </c>
      <c r="B119" s="955" t="s">
        <v>168</v>
      </c>
      <c r="C119" s="956"/>
      <c r="D119" s="956"/>
      <c r="E119" s="956"/>
      <c r="F119" s="956"/>
      <c r="G119" s="956"/>
      <c r="H119" s="956"/>
      <c r="I119" s="956"/>
      <c r="J119" s="956"/>
      <c r="K119" s="956"/>
      <c r="L119" s="956"/>
      <c r="M119" s="956"/>
      <c r="N119" s="956"/>
      <c r="O119" s="958">
        <v>8</v>
      </c>
      <c r="P119" s="982"/>
      <c r="Q119" s="983"/>
      <c r="R119" s="942">
        <v>5</v>
      </c>
      <c r="S119" s="961"/>
      <c r="T119" s="962">
        <f t="shared" si="26"/>
        <v>180</v>
      </c>
      <c r="U119" s="961"/>
      <c r="V119" s="963">
        <f t="shared" si="27"/>
        <v>64</v>
      </c>
      <c r="W119" s="964"/>
      <c r="X119" s="940">
        <v>32</v>
      </c>
      <c r="Y119" s="944"/>
      <c r="Z119" s="940">
        <v>32</v>
      </c>
      <c r="AA119" s="944"/>
      <c r="AB119" s="940"/>
      <c r="AC119" s="1064"/>
      <c r="AD119" s="945">
        <f t="shared" si="28"/>
        <v>116</v>
      </c>
      <c r="AE119" s="937"/>
      <c r="AF119" s="942">
        <v>8</v>
      </c>
      <c r="AG119" s="943"/>
      <c r="AH119" s="940"/>
      <c r="AI119" s="944"/>
      <c r="AJ119" s="940"/>
      <c r="AK119" s="944"/>
      <c r="AL119" s="940"/>
      <c r="AM119" s="941"/>
      <c r="AN119" s="1064">
        <v>4</v>
      </c>
      <c r="AO119" s="941"/>
    </row>
    <row r="120" spans="1:41" ht="53.25" customHeight="1">
      <c r="A120" s="306">
        <v>6</v>
      </c>
      <c r="B120" s="955" t="s">
        <v>319</v>
      </c>
      <c r="C120" s="956"/>
      <c r="D120" s="956"/>
      <c r="E120" s="956"/>
      <c r="F120" s="956"/>
      <c r="G120" s="956"/>
      <c r="H120" s="956"/>
      <c r="I120" s="956"/>
      <c r="J120" s="956"/>
      <c r="K120" s="956"/>
      <c r="L120" s="956"/>
      <c r="M120" s="956"/>
      <c r="N120" s="956"/>
      <c r="O120" s="958">
        <v>8</v>
      </c>
      <c r="P120" s="982"/>
      <c r="Q120" s="983"/>
      <c r="R120" s="942">
        <v>4</v>
      </c>
      <c r="S120" s="961"/>
      <c r="T120" s="962">
        <f t="shared" si="26"/>
        <v>144</v>
      </c>
      <c r="U120" s="961"/>
      <c r="V120" s="989">
        <f t="shared" si="27"/>
        <v>48</v>
      </c>
      <c r="W120" s="966"/>
      <c r="X120" s="940">
        <v>32</v>
      </c>
      <c r="Y120" s="944"/>
      <c r="Z120" s="940">
        <v>16</v>
      </c>
      <c r="AA120" s="944"/>
      <c r="AB120" s="940"/>
      <c r="AC120" s="1064"/>
      <c r="AD120" s="965">
        <f t="shared" si="28"/>
        <v>96</v>
      </c>
      <c r="AE120" s="988"/>
      <c r="AF120" s="942">
        <v>8</v>
      </c>
      <c r="AG120" s="943"/>
      <c r="AH120" s="940"/>
      <c r="AI120" s="944"/>
      <c r="AJ120" s="940"/>
      <c r="AK120" s="944"/>
      <c r="AL120" s="940"/>
      <c r="AM120" s="941"/>
      <c r="AN120" s="1064">
        <v>3</v>
      </c>
      <c r="AO120" s="941"/>
    </row>
    <row r="121" spans="1:41" ht="30" customHeight="1">
      <c r="A121" s="319">
        <v>7</v>
      </c>
      <c r="B121" s="955" t="s">
        <v>175</v>
      </c>
      <c r="C121" s="956"/>
      <c r="D121" s="956"/>
      <c r="E121" s="956"/>
      <c r="F121" s="956"/>
      <c r="G121" s="956"/>
      <c r="H121" s="956"/>
      <c r="I121" s="956"/>
      <c r="J121" s="956"/>
      <c r="K121" s="956"/>
      <c r="L121" s="956"/>
      <c r="M121" s="956"/>
      <c r="N121" s="956"/>
      <c r="O121" s="958">
        <v>8</v>
      </c>
      <c r="P121" s="982"/>
      <c r="Q121" s="983"/>
      <c r="R121" s="777">
        <v>2</v>
      </c>
      <c r="S121" s="952"/>
      <c r="T121" s="953">
        <f t="shared" si="26"/>
        <v>72</v>
      </c>
      <c r="U121" s="952"/>
      <c r="V121" s="963">
        <f t="shared" si="27"/>
        <v>32</v>
      </c>
      <c r="W121" s="964"/>
      <c r="X121" s="934">
        <v>32</v>
      </c>
      <c r="Y121" s="939"/>
      <c r="Z121" s="934"/>
      <c r="AA121" s="939"/>
      <c r="AB121" s="934"/>
      <c r="AC121" s="954"/>
      <c r="AD121" s="945">
        <f t="shared" si="28"/>
        <v>40</v>
      </c>
      <c r="AE121" s="937"/>
      <c r="AF121" s="938"/>
      <c r="AG121" s="939"/>
      <c r="AH121" s="934" t="s">
        <v>304</v>
      </c>
      <c r="AI121" s="939"/>
      <c r="AJ121" s="934"/>
      <c r="AK121" s="939"/>
      <c r="AL121" s="934"/>
      <c r="AM121" s="935"/>
      <c r="AN121" s="1064">
        <v>2</v>
      </c>
      <c r="AO121" s="941"/>
    </row>
    <row r="122" spans="1:41" ht="30" customHeight="1">
      <c r="A122" s="306">
        <v>8</v>
      </c>
      <c r="B122" s="1161" t="s">
        <v>193</v>
      </c>
      <c r="C122" s="1162"/>
      <c r="D122" s="1162"/>
      <c r="E122" s="1162"/>
      <c r="F122" s="1162"/>
      <c r="G122" s="1162"/>
      <c r="H122" s="1162"/>
      <c r="I122" s="1162"/>
      <c r="J122" s="1162"/>
      <c r="K122" s="1162"/>
      <c r="L122" s="1162"/>
      <c r="M122" s="1162"/>
      <c r="N122" s="1163"/>
      <c r="O122" s="1164">
        <v>8</v>
      </c>
      <c r="P122" s="1165"/>
      <c r="Q122" s="1166"/>
      <c r="R122" s="1071">
        <v>3</v>
      </c>
      <c r="S122" s="1072"/>
      <c r="T122" s="1071">
        <f t="shared" si="26"/>
        <v>108</v>
      </c>
      <c r="U122" s="1072"/>
      <c r="V122" s="963">
        <f t="shared" si="27"/>
        <v>48</v>
      </c>
      <c r="W122" s="964"/>
      <c r="X122" s="965">
        <v>48</v>
      </c>
      <c r="Y122" s="966"/>
      <c r="Z122" s="965"/>
      <c r="AA122" s="966"/>
      <c r="AB122" s="965"/>
      <c r="AC122" s="966"/>
      <c r="AD122" s="965">
        <f t="shared" si="28"/>
        <v>60</v>
      </c>
      <c r="AE122" s="988"/>
      <c r="AF122" s="1071"/>
      <c r="AG122" s="1086"/>
      <c r="AH122" s="965">
        <v>7.8</v>
      </c>
      <c r="AI122" s="966"/>
      <c r="AJ122" s="965"/>
      <c r="AK122" s="966"/>
      <c r="AL122" s="965"/>
      <c r="AM122" s="988"/>
      <c r="AN122" s="1002">
        <v>3</v>
      </c>
      <c r="AO122" s="988"/>
    </row>
    <row r="123" spans="1:41" ht="35.25" customHeight="1">
      <c r="A123" s="317">
        <v>9</v>
      </c>
      <c r="B123" s="1135" t="s">
        <v>187</v>
      </c>
      <c r="C123" s="1149"/>
      <c r="D123" s="1149"/>
      <c r="E123" s="1149"/>
      <c r="F123" s="1149"/>
      <c r="G123" s="1149"/>
      <c r="H123" s="1149"/>
      <c r="I123" s="1149"/>
      <c r="J123" s="1149"/>
      <c r="K123" s="1149"/>
      <c r="L123" s="1149"/>
      <c r="M123" s="1149"/>
      <c r="N123" s="1150"/>
      <c r="O123" s="1151">
        <v>8</v>
      </c>
      <c r="P123" s="1152"/>
      <c r="Q123" s="1153"/>
      <c r="R123" s="1141">
        <v>4</v>
      </c>
      <c r="S123" s="1142"/>
      <c r="T123" s="1143">
        <f t="shared" si="26"/>
        <v>144</v>
      </c>
      <c r="U123" s="1142"/>
      <c r="V123" s="1144">
        <f t="shared" si="27"/>
        <v>48</v>
      </c>
      <c r="W123" s="1145"/>
      <c r="X123" s="1146">
        <v>48</v>
      </c>
      <c r="Y123" s="1145"/>
      <c r="Z123" s="1146"/>
      <c r="AA123" s="1145"/>
      <c r="AB123" s="1146"/>
      <c r="AC123" s="1147"/>
      <c r="AD123" s="1146">
        <f t="shared" si="28"/>
        <v>96</v>
      </c>
      <c r="AE123" s="1148"/>
      <c r="AF123" s="1141">
        <v>8</v>
      </c>
      <c r="AG123" s="1154"/>
      <c r="AH123" s="1146">
        <v>7</v>
      </c>
      <c r="AI123" s="1145"/>
      <c r="AJ123" s="1146"/>
      <c r="AK123" s="1145"/>
      <c r="AL123" s="1146"/>
      <c r="AM123" s="1148"/>
      <c r="AN123" s="1147">
        <v>3</v>
      </c>
      <c r="AO123" s="1148"/>
    </row>
    <row r="124" spans="1:41" s="284" customFormat="1" ht="35.25" customHeight="1" thickBot="1">
      <c r="A124" s="320">
        <f>SUM(A123+1)</f>
        <v>10</v>
      </c>
      <c r="B124" s="1167" t="s">
        <v>158</v>
      </c>
      <c r="C124" s="1168"/>
      <c r="D124" s="1168"/>
      <c r="E124" s="1168"/>
      <c r="F124" s="1168"/>
      <c r="G124" s="1168"/>
      <c r="H124" s="1168"/>
      <c r="I124" s="1168"/>
      <c r="J124" s="1168"/>
      <c r="K124" s="1168"/>
      <c r="L124" s="1168"/>
      <c r="M124" s="1168"/>
      <c r="N124" s="1169"/>
      <c r="O124" s="1170">
        <v>8</v>
      </c>
      <c r="P124" s="1171"/>
      <c r="Q124" s="1172"/>
      <c r="R124" s="1173">
        <v>4.5</v>
      </c>
      <c r="S124" s="1174"/>
      <c r="T124" s="1175">
        <f t="shared" si="26"/>
        <v>162</v>
      </c>
      <c r="U124" s="1174"/>
      <c r="V124" s="1176">
        <f t="shared" si="27"/>
        <v>0</v>
      </c>
      <c r="W124" s="1177"/>
      <c r="X124" s="1178"/>
      <c r="Y124" s="1177"/>
      <c r="Z124" s="1178"/>
      <c r="AA124" s="1177"/>
      <c r="AB124" s="1178"/>
      <c r="AC124" s="1179"/>
      <c r="AD124" s="1178">
        <f t="shared" si="28"/>
        <v>162</v>
      </c>
      <c r="AE124" s="1180"/>
      <c r="AF124" s="1176"/>
      <c r="AG124" s="1177"/>
      <c r="AH124" s="1178"/>
      <c r="AI124" s="1177"/>
      <c r="AJ124" s="1178"/>
      <c r="AK124" s="1177"/>
      <c r="AL124" s="1178"/>
      <c r="AM124" s="1180"/>
      <c r="AN124" s="1181"/>
      <c r="AO124" s="1182"/>
    </row>
    <row r="125" spans="1:41" ht="29.25" customHeight="1" thickBot="1" thickTop="1">
      <c r="A125" s="228"/>
      <c r="B125" s="1026" t="s">
        <v>75</v>
      </c>
      <c r="C125" s="1027"/>
      <c r="D125" s="1027"/>
      <c r="E125" s="1027"/>
      <c r="F125" s="1027"/>
      <c r="G125" s="1027"/>
      <c r="H125" s="1027"/>
      <c r="I125" s="1027"/>
      <c r="J125" s="1027"/>
      <c r="K125" s="1027"/>
      <c r="L125" s="1027"/>
      <c r="M125" s="1027"/>
      <c r="N125" s="1027"/>
      <c r="O125" s="1027"/>
      <c r="P125" s="1027"/>
      <c r="Q125" s="1028"/>
      <c r="R125" s="1029">
        <f>SUM(R115:R124)</f>
        <v>31.5</v>
      </c>
      <c r="S125" s="1030"/>
      <c r="T125" s="1029">
        <f>SUM(T115:T124)</f>
        <v>1134</v>
      </c>
      <c r="U125" s="1030"/>
      <c r="V125" s="1029">
        <f>SUM(V115:V124)</f>
        <v>396</v>
      </c>
      <c r="W125" s="1030"/>
      <c r="X125" s="1029">
        <f>SUM(X115:X124)</f>
        <v>296</v>
      </c>
      <c r="Y125" s="1030"/>
      <c r="Z125" s="1029">
        <f>SUM(Z115:Z124)</f>
        <v>100</v>
      </c>
      <c r="AA125" s="1030"/>
      <c r="AB125" s="1029">
        <f>SUM(AB115:AB124)</f>
        <v>0</v>
      </c>
      <c r="AC125" s="1030"/>
      <c r="AD125" s="1029">
        <f>SUM(AD115:AD124)</f>
        <v>738</v>
      </c>
      <c r="AE125" s="1030"/>
      <c r="AF125" s="1029">
        <v>3</v>
      </c>
      <c r="AG125" s="1030"/>
      <c r="AH125" s="1029" t="s">
        <v>315</v>
      </c>
      <c r="AI125" s="1030"/>
      <c r="AJ125" s="1029"/>
      <c r="AK125" s="1030"/>
      <c r="AL125" s="1029"/>
      <c r="AM125" s="1032"/>
      <c r="AN125" s="780">
        <f>SUM(AN115:AN124)</f>
        <v>24</v>
      </c>
      <c r="AO125" s="781"/>
    </row>
    <row r="126" spans="40:41" ht="14.25" thickBot="1" thickTop="1">
      <c r="AN126" s="240"/>
      <c r="AO126" s="240"/>
    </row>
    <row r="127" spans="1:41" ht="24.75" thickBot="1" thickTop="1">
      <c r="A127" s="321">
        <v>9</v>
      </c>
      <c r="B127" s="1105" t="s">
        <v>392</v>
      </c>
      <c r="C127" s="1106"/>
      <c r="D127" s="1106"/>
      <c r="E127" s="1106"/>
      <c r="F127" s="1106"/>
      <c r="G127" s="1106"/>
      <c r="H127" s="1106"/>
      <c r="I127" s="1106"/>
      <c r="J127" s="1106"/>
      <c r="K127" s="1106"/>
      <c r="L127" s="1106"/>
      <c r="M127" s="1106"/>
      <c r="N127" s="1107"/>
      <c r="O127" s="1108">
        <v>8</v>
      </c>
      <c r="P127" s="1109"/>
      <c r="Q127" s="1110"/>
      <c r="R127" s="1111">
        <v>4</v>
      </c>
      <c r="S127" s="1112"/>
      <c r="T127" s="1113">
        <f>R127*36</f>
        <v>144</v>
      </c>
      <c r="U127" s="1114"/>
      <c r="V127" s="1115">
        <f>X127+Z127+AB127</f>
        <v>48</v>
      </c>
      <c r="W127" s="1116"/>
      <c r="X127" s="1117">
        <v>32</v>
      </c>
      <c r="Y127" s="1116"/>
      <c r="Z127" s="1117">
        <v>16</v>
      </c>
      <c r="AA127" s="1116"/>
      <c r="AB127" s="1117"/>
      <c r="AC127" s="1118"/>
      <c r="AD127" s="1117">
        <f>T127-V127</f>
        <v>96</v>
      </c>
      <c r="AE127" s="1119"/>
      <c r="AF127" s="1111">
        <v>8</v>
      </c>
      <c r="AG127" s="1112"/>
      <c r="AH127" s="1117"/>
      <c r="AI127" s="1116"/>
      <c r="AJ127" s="1117"/>
      <c r="AK127" s="1116"/>
      <c r="AL127" s="1117"/>
      <c r="AM127" s="1119"/>
      <c r="AN127" s="1115">
        <v>3</v>
      </c>
      <c r="AO127" s="1119"/>
    </row>
    <row r="128" ht="13.5" thickTop="1"/>
  </sheetData>
  <mergeCells count="1118">
    <mergeCell ref="D61:J61"/>
    <mergeCell ref="I3:AI4"/>
    <mergeCell ref="D6:H7"/>
    <mergeCell ref="E9:Q9"/>
    <mergeCell ref="R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E10:Q10"/>
    <mergeCell ref="R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E11:Q11"/>
    <mergeCell ref="R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E12:Q12"/>
    <mergeCell ref="R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E13:Q13"/>
    <mergeCell ref="R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E14:Q14"/>
    <mergeCell ref="R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E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D17:R18"/>
    <mergeCell ref="E20:Q20"/>
    <mergeCell ref="R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E21:Q21"/>
    <mergeCell ref="R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E22:Q22"/>
    <mergeCell ref="R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E23:Q23"/>
    <mergeCell ref="R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E24:Q24"/>
    <mergeCell ref="R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E25:Q25"/>
    <mergeCell ref="R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E26:Q26"/>
    <mergeCell ref="R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E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D30:H32"/>
    <mergeCell ref="E34:Q34"/>
    <mergeCell ref="R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E35:Q35"/>
    <mergeCell ref="R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E36:Q36"/>
    <mergeCell ref="R36:T36"/>
    <mergeCell ref="U36:V36"/>
    <mergeCell ref="W36:X36"/>
    <mergeCell ref="Y36:Z36"/>
    <mergeCell ref="AA36:AB36"/>
    <mergeCell ref="AC36:AD36"/>
    <mergeCell ref="AE36:AF36"/>
    <mergeCell ref="AG36:AH36"/>
    <mergeCell ref="AK36:AL36"/>
    <mergeCell ref="AM36:AN36"/>
    <mergeCell ref="AO36:AP36"/>
    <mergeCell ref="AQ36:AR36"/>
    <mergeCell ref="E37:Q37"/>
    <mergeCell ref="R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E38:Q38"/>
    <mergeCell ref="R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E39:Q39"/>
    <mergeCell ref="R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E40:Q40"/>
    <mergeCell ref="R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E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D43:H45"/>
    <mergeCell ref="E47:Q47"/>
    <mergeCell ref="R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E48:Q48"/>
    <mergeCell ref="R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E49:Q49"/>
    <mergeCell ref="R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E50:Q50"/>
    <mergeCell ref="R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E51:Q51"/>
    <mergeCell ref="R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E52:Q52"/>
    <mergeCell ref="R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E53:Q53"/>
    <mergeCell ref="R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E54:Q54"/>
    <mergeCell ref="R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E55:Q55"/>
    <mergeCell ref="R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E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E63:Q63"/>
    <mergeCell ref="R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E64:Q64"/>
    <mergeCell ref="R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E65:Q65"/>
    <mergeCell ref="R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E66:Q66"/>
    <mergeCell ref="R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E67:Q67"/>
    <mergeCell ref="R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E68:Q68"/>
    <mergeCell ref="R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E69:Q69"/>
    <mergeCell ref="R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E70:Q70"/>
    <mergeCell ref="R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E71:Q71"/>
    <mergeCell ref="R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E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E73:Q73"/>
    <mergeCell ref="D75:H76"/>
    <mergeCell ref="E77:Q77"/>
    <mergeCell ref="R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E78:Q78"/>
    <mergeCell ref="R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E79:Q79"/>
    <mergeCell ref="R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E80:Q80"/>
    <mergeCell ref="R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E81:Q81"/>
    <mergeCell ref="R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E82:Q82"/>
    <mergeCell ref="R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E83:Q83"/>
    <mergeCell ref="R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E84:Q84"/>
    <mergeCell ref="R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E85:Q85"/>
    <mergeCell ref="R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E87:Q87"/>
    <mergeCell ref="R87:T87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E88:T88"/>
    <mergeCell ref="U88:V88"/>
    <mergeCell ref="W88:X88"/>
    <mergeCell ref="Y88:Z88"/>
    <mergeCell ref="AA88:AB88"/>
    <mergeCell ref="AC88:AD88"/>
    <mergeCell ref="AE88:AF88"/>
    <mergeCell ref="AO88:AP88"/>
    <mergeCell ref="AQ88:AR88"/>
    <mergeCell ref="U89:V89"/>
    <mergeCell ref="U90:V90"/>
    <mergeCell ref="AG88:AH88"/>
    <mergeCell ref="AI88:AJ88"/>
    <mergeCell ref="AK88:AL88"/>
    <mergeCell ref="AM88:AN88"/>
    <mergeCell ref="U91:V91"/>
    <mergeCell ref="W91:X91"/>
    <mergeCell ref="Y91:Z91"/>
    <mergeCell ref="AA91:AB91"/>
    <mergeCell ref="AC91:AD91"/>
    <mergeCell ref="AE91:AF91"/>
    <mergeCell ref="AG91:AH91"/>
    <mergeCell ref="AK91:AL91"/>
    <mergeCell ref="AQ91:AR91"/>
    <mergeCell ref="D94:H96"/>
    <mergeCell ref="E98:Q98"/>
    <mergeCell ref="R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E99:Q99"/>
    <mergeCell ref="R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E100:Q100"/>
    <mergeCell ref="R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E101:Q101"/>
    <mergeCell ref="R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E102:Q102"/>
    <mergeCell ref="R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E103:Q103"/>
    <mergeCell ref="R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E104:Q104"/>
    <mergeCell ref="R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E105:Q105"/>
    <mergeCell ref="R105:T105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E106:Q106"/>
    <mergeCell ref="R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E107:Q107"/>
    <mergeCell ref="R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E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E110:Q110"/>
    <mergeCell ref="R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E111:Q111"/>
    <mergeCell ref="R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D113:H113"/>
    <mergeCell ref="D114:R114"/>
    <mergeCell ref="B115:N115"/>
    <mergeCell ref="O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N115:AO115"/>
    <mergeCell ref="B116:N116"/>
    <mergeCell ref="O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B117:N117"/>
    <mergeCell ref="O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B118:N118"/>
    <mergeCell ref="O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B119:N119"/>
    <mergeCell ref="O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N119:AO119"/>
    <mergeCell ref="B120:N120"/>
    <mergeCell ref="O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B121:N121"/>
    <mergeCell ref="O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B122:N122"/>
    <mergeCell ref="O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B123:N123"/>
    <mergeCell ref="O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N123:AO123"/>
    <mergeCell ref="B124:N124"/>
    <mergeCell ref="O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B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B127:N127"/>
    <mergeCell ref="O127:Q127"/>
    <mergeCell ref="R127:S127"/>
    <mergeCell ref="T127:U127"/>
    <mergeCell ref="V127:W127"/>
    <mergeCell ref="X127:Y127"/>
    <mergeCell ref="Z127:AA127"/>
    <mergeCell ref="AB127:AC127"/>
    <mergeCell ref="AL127:AM127"/>
    <mergeCell ref="AN127:AO127"/>
    <mergeCell ref="AD127:AE127"/>
    <mergeCell ref="AF127:AG127"/>
    <mergeCell ref="AH127:AI127"/>
    <mergeCell ref="AJ127:AK127"/>
  </mergeCells>
  <printOptions/>
  <pageMargins left="0.7874015748031497" right="0.7874015748031497" top="0.984251968503937" bottom="0.984251968503937" header="0.5118110236220472" footer="0.5118110236220472"/>
  <pageSetup fitToHeight="5" horizontalDpi="600" verticalDpi="600" orientation="landscape" paperSize="9" scale="32" r:id="rId1"/>
  <rowBreaks count="3" manualBreakCount="3">
    <brk id="29" max="43" man="1"/>
    <brk id="60" max="43" man="1"/>
    <brk id="94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34"/>
  <sheetViews>
    <sheetView tabSelected="1" view="pageBreakPreview" zoomScale="75" zoomScaleNormal="50" zoomScaleSheetLayoutView="75" workbookViewId="0" topLeftCell="A74">
      <selection activeCell="F57" sqref="F57:R57"/>
    </sheetView>
  </sheetViews>
  <sheetFormatPr defaultColWidth="9.00390625" defaultRowHeight="12.75"/>
  <cols>
    <col min="1" max="1" width="4.875" style="2" customWidth="1"/>
    <col min="2" max="2" width="3.875" style="2" customWidth="1"/>
    <col min="3" max="3" width="4.00390625" style="2" customWidth="1"/>
    <col min="4" max="4" width="0.12890625" style="2" customWidth="1"/>
    <col min="5" max="5" width="4.375" style="2" customWidth="1"/>
    <col min="6" max="6" width="4.875" style="2" customWidth="1"/>
    <col min="7" max="13" width="4.375" style="2" customWidth="1"/>
    <col min="14" max="15" width="4.375" style="78" customWidth="1"/>
    <col min="16" max="16" width="4.375" style="73" customWidth="1"/>
    <col min="17" max="17" width="5.875" style="73" customWidth="1"/>
    <col min="18" max="18" width="6.75390625" style="19" customWidth="1"/>
    <col min="19" max="20" width="4.375" style="19" customWidth="1"/>
    <col min="21" max="21" width="3.75390625" style="19" customWidth="1"/>
    <col min="22" max="22" width="4.375" style="19" customWidth="1"/>
    <col min="23" max="23" width="9.625" style="19" customWidth="1"/>
    <col min="24" max="24" width="4.375" style="19" customWidth="1"/>
    <col min="25" max="25" width="5.75390625" style="19" customWidth="1"/>
    <col min="26" max="26" width="4.375" style="19" customWidth="1"/>
    <col min="27" max="27" width="5.25390625" style="19" customWidth="1"/>
    <col min="28" max="28" width="4.375" style="19" customWidth="1"/>
    <col min="29" max="29" width="5.375" style="15" customWidth="1"/>
    <col min="30" max="30" width="4.375" style="15" customWidth="1"/>
    <col min="31" max="31" width="6.75390625" style="15" customWidth="1"/>
    <col min="32" max="32" width="3.875" style="15" customWidth="1"/>
    <col min="33" max="33" width="6.875" style="2" customWidth="1"/>
    <col min="34" max="34" width="4.375" style="2" customWidth="1"/>
    <col min="35" max="35" width="6.25390625" style="2" customWidth="1"/>
    <col min="36" max="36" width="4.375" style="2" customWidth="1"/>
    <col min="37" max="37" width="4.25390625" style="2" customWidth="1"/>
    <col min="38" max="38" width="4.375" style="2" customWidth="1"/>
    <col min="39" max="39" width="4.625" style="2" customWidth="1"/>
    <col min="40" max="40" width="5.125" style="2" customWidth="1"/>
    <col min="41" max="41" width="3.25390625" style="2" customWidth="1"/>
    <col min="42" max="42" width="4.375" style="2" customWidth="1"/>
    <col min="43" max="43" width="3.125" style="2" customWidth="1"/>
    <col min="44" max="54" width="4.375" style="2" customWidth="1"/>
    <col min="55" max="55" width="3.25390625" style="2" customWidth="1"/>
    <col min="56" max="56" width="3.375" style="2" customWidth="1"/>
    <col min="57" max="57" width="5.375" style="2" customWidth="1"/>
    <col min="58" max="58" width="4.375" style="2" customWidth="1"/>
    <col min="59" max="59" width="5.00390625" style="2" customWidth="1"/>
    <col min="60" max="60" width="6.125" style="2" customWidth="1"/>
    <col min="61" max="62" width="6.00390625" style="2" customWidth="1"/>
    <col min="63" max="63" width="7.75390625" style="2" customWidth="1"/>
    <col min="64" max="16384" width="10.125" style="2" customWidth="1"/>
  </cols>
  <sheetData>
    <row r="1" spans="1:67" s="1" customFormat="1" ht="31.5" customHeight="1">
      <c r="A1" s="905" t="s">
        <v>125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905"/>
      <c r="AQ1" s="905"/>
      <c r="AR1" s="905"/>
      <c r="AS1" s="905"/>
      <c r="AT1" s="905"/>
      <c r="AU1" s="905"/>
      <c r="AV1" s="905"/>
      <c r="AW1" s="905"/>
      <c r="AX1" s="905"/>
      <c r="AY1" s="905"/>
      <c r="AZ1" s="905"/>
      <c r="BA1" s="905"/>
      <c r="BB1" s="905"/>
      <c r="BC1" s="905"/>
      <c r="BD1" s="905"/>
      <c r="BE1" s="905"/>
      <c r="BF1" s="905"/>
      <c r="BG1" s="905"/>
      <c r="BH1" s="905"/>
      <c r="BI1" s="905"/>
      <c r="BJ1" s="905"/>
      <c r="BK1" s="905"/>
      <c r="BL1" s="79"/>
      <c r="BM1" s="79"/>
      <c r="BN1" s="79"/>
      <c r="BO1" s="79"/>
    </row>
    <row r="2" spans="1:63" ht="65.25" customHeight="1">
      <c r="A2" s="906" t="s">
        <v>55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6"/>
      <c r="AC2" s="906"/>
      <c r="AD2" s="906"/>
      <c r="AE2" s="906"/>
      <c r="AF2" s="906"/>
      <c r="AG2" s="906"/>
      <c r="AH2" s="906"/>
      <c r="AI2" s="906"/>
      <c r="AJ2" s="906"/>
      <c r="AK2" s="906"/>
      <c r="AL2" s="906"/>
      <c r="AM2" s="906"/>
      <c r="AN2" s="906"/>
      <c r="AO2" s="906"/>
      <c r="AP2" s="906"/>
      <c r="AQ2" s="906"/>
      <c r="AR2" s="906"/>
      <c r="AS2" s="906"/>
      <c r="AT2" s="906"/>
      <c r="AU2" s="906"/>
      <c r="AV2" s="906"/>
      <c r="AW2" s="906"/>
      <c r="AX2" s="906"/>
      <c r="AY2" s="906"/>
      <c r="AZ2" s="906"/>
      <c r="BA2" s="906"/>
      <c r="BB2" s="906"/>
      <c r="BC2" s="906"/>
      <c r="BD2" s="906"/>
      <c r="BE2" s="906"/>
      <c r="BF2" s="906"/>
      <c r="BG2" s="906"/>
      <c r="BH2" s="906"/>
      <c r="BI2" s="906"/>
      <c r="BJ2" s="906"/>
      <c r="BK2" s="906"/>
    </row>
    <row r="3" spans="2:63" ht="22.5" customHeight="1">
      <c r="B3" s="3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6"/>
      <c r="S3" s="6"/>
      <c r="T3" s="6"/>
      <c r="U3" s="6"/>
      <c r="V3" s="6"/>
      <c r="W3" s="6"/>
      <c r="X3" s="6"/>
      <c r="Y3" s="6"/>
      <c r="Z3" s="907"/>
      <c r="AA3" s="908"/>
      <c r="AB3" s="908"/>
      <c r="AC3" s="908"/>
      <c r="AD3" s="908"/>
      <c r="AE3" s="908"/>
      <c r="AF3" s="908"/>
      <c r="AG3" s="908"/>
      <c r="AH3" s="908"/>
      <c r="AI3" s="908"/>
      <c r="AJ3" s="908"/>
      <c r="AK3" s="908"/>
      <c r="AL3" s="908"/>
      <c r="AM3" s="908"/>
      <c r="AN3" s="908"/>
      <c r="AO3" s="7"/>
      <c r="AP3" s="7"/>
      <c r="AQ3" s="7"/>
      <c r="AR3" s="7"/>
      <c r="AX3" s="901"/>
      <c r="AY3" s="901"/>
      <c r="AZ3" s="901"/>
      <c r="BA3" s="901"/>
      <c r="BB3" s="901"/>
      <c r="BC3" s="901"/>
      <c r="BD3" s="901"/>
      <c r="BE3" s="909"/>
      <c r="BF3" s="909"/>
      <c r="BG3" s="909"/>
      <c r="BH3" s="909"/>
      <c r="BI3" s="909"/>
      <c r="BJ3" s="909"/>
      <c r="BK3" s="909"/>
    </row>
    <row r="4" spans="1:63" ht="27.75">
      <c r="A4" s="8"/>
      <c r="B4" s="178" t="s">
        <v>62</v>
      </c>
      <c r="C4" s="10"/>
      <c r="D4" s="10"/>
      <c r="E4" s="10"/>
      <c r="F4" s="10"/>
      <c r="G4" s="10"/>
      <c r="H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90" t="s">
        <v>109</v>
      </c>
      <c r="W4" s="190"/>
      <c r="X4" s="190"/>
      <c r="Y4" s="191"/>
      <c r="Z4" s="192"/>
      <c r="AA4" s="192"/>
      <c r="AB4" s="192"/>
      <c r="AC4" s="193"/>
      <c r="AD4" s="193"/>
      <c r="AE4" s="193"/>
      <c r="AF4" s="194"/>
      <c r="AG4" s="195"/>
      <c r="AH4" s="137" t="s">
        <v>71</v>
      </c>
      <c r="AI4" s="899" t="s">
        <v>385</v>
      </c>
      <c r="AJ4" s="900"/>
      <c r="AK4" s="900"/>
      <c r="AL4" s="900"/>
      <c r="AM4" s="900"/>
      <c r="AN4" s="900"/>
      <c r="AO4" s="900"/>
      <c r="AP4" s="900"/>
      <c r="AQ4" s="900"/>
      <c r="AR4" s="900"/>
      <c r="AS4" s="900"/>
      <c r="AT4" s="900"/>
      <c r="AU4" s="900"/>
      <c r="AV4" s="900"/>
      <c r="AX4" s="901" t="s">
        <v>67</v>
      </c>
      <c r="AY4" s="901"/>
      <c r="AZ4" s="901"/>
      <c r="BA4" s="901"/>
      <c r="BB4" s="901"/>
      <c r="BC4" s="901"/>
      <c r="BD4" s="901"/>
      <c r="BE4" s="1313" t="s">
        <v>330</v>
      </c>
      <c r="BF4" s="1313"/>
      <c r="BG4" s="1313"/>
      <c r="BH4" s="1313"/>
      <c r="BI4" s="1313"/>
      <c r="BJ4" s="1313"/>
      <c r="BK4" s="1313"/>
    </row>
    <row r="5" spans="2:63" ht="2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O5" s="9"/>
      <c r="P5" s="14"/>
      <c r="Q5" s="14"/>
      <c r="R5" s="14"/>
      <c r="S5" s="14"/>
      <c r="T5" s="14"/>
      <c r="U5" s="14"/>
      <c r="V5" s="136" t="s">
        <v>110</v>
      </c>
      <c r="W5" s="190"/>
      <c r="X5" s="190"/>
      <c r="Y5" s="196"/>
      <c r="Z5" s="197"/>
      <c r="AA5" s="197"/>
      <c r="AB5" s="195"/>
      <c r="AC5" s="195"/>
      <c r="AD5" s="195"/>
      <c r="AE5" s="194"/>
      <c r="AF5" s="194"/>
      <c r="AG5" s="195"/>
      <c r="AH5" s="137" t="s">
        <v>71</v>
      </c>
      <c r="AI5" s="1216" t="s">
        <v>386</v>
      </c>
      <c r="AJ5" s="897"/>
      <c r="AK5" s="897"/>
      <c r="AL5" s="897"/>
      <c r="AM5" s="897"/>
      <c r="AN5" s="897"/>
      <c r="AO5" s="897"/>
      <c r="AP5" s="897"/>
      <c r="AQ5" s="897"/>
      <c r="AR5" s="897"/>
      <c r="AS5" s="897"/>
      <c r="AT5" s="897"/>
      <c r="AU5" s="897"/>
      <c r="AV5" s="897"/>
      <c r="AX5" s="903" t="s">
        <v>33</v>
      </c>
      <c r="AY5" s="903"/>
      <c r="AZ5" s="903"/>
      <c r="BA5" s="903"/>
      <c r="BB5" s="903"/>
      <c r="BC5" s="903"/>
      <c r="BD5" s="903"/>
      <c r="BE5" s="904" t="s">
        <v>34</v>
      </c>
      <c r="BF5" s="904"/>
      <c r="BG5" s="904"/>
      <c r="BH5" s="904"/>
      <c r="BI5" s="904"/>
      <c r="BJ5" s="904"/>
      <c r="BK5" s="904"/>
    </row>
    <row r="6" spans="2:63" ht="20.25">
      <c r="B6" s="182" t="s">
        <v>121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6"/>
      <c r="V6" s="198" t="s">
        <v>72</v>
      </c>
      <c r="W6" s="198"/>
      <c r="X6" s="198"/>
      <c r="Y6" s="199"/>
      <c r="Z6" s="192"/>
      <c r="AA6" s="192"/>
      <c r="AB6" s="192"/>
      <c r="AC6" s="198"/>
      <c r="AD6" s="194"/>
      <c r="AE6" s="194"/>
      <c r="AF6" s="194"/>
      <c r="AG6" s="195"/>
      <c r="AH6" s="137" t="s">
        <v>71</v>
      </c>
      <c r="AI6" s="204" t="s">
        <v>112</v>
      </c>
      <c r="AJ6" s="205"/>
      <c r="AK6" s="205"/>
      <c r="AL6" s="205"/>
      <c r="AM6" s="205"/>
      <c r="AN6" s="204"/>
      <c r="AO6" s="204"/>
      <c r="AP6" s="204"/>
      <c r="AQ6" s="205"/>
      <c r="AR6" s="205"/>
      <c r="AS6" s="205"/>
      <c r="AT6" s="205"/>
      <c r="AU6" s="205"/>
      <c r="AV6" s="205"/>
      <c r="AX6" s="189" t="s">
        <v>35</v>
      </c>
      <c r="AY6" s="189"/>
      <c r="AZ6" s="189"/>
      <c r="BA6" s="189"/>
      <c r="BB6" s="189"/>
      <c r="BC6" s="189"/>
      <c r="BD6" s="189"/>
      <c r="BE6" s="893" t="s">
        <v>111</v>
      </c>
      <c r="BF6" s="893"/>
      <c r="BG6" s="893"/>
      <c r="BH6" s="893"/>
      <c r="BI6" s="893"/>
      <c r="BJ6" s="893"/>
      <c r="BK6" s="893"/>
    </row>
    <row r="7" spans="2:63" ht="21" customHeight="1">
      <c r="B7" s="894" t="s">
        <v>252</v>
      </c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22"/>
      <c r="O7" s="23"/>
      <c r="P7" s="24"/>
      <c r="Q7" s="24"/>
      <c r="R7" s="6"/>
      <c r="S7" s="6"/>
      <c r="T7" s="6"/>
      <c r="U7" s="6"/>
      <c r="V7" s="200" t="s">
        <v>86</v>
      </c>
      <c r="W7" s="200"/>
      <c r="X7" s="200"/>
      <c r="Y7" s="200"/>
      <c r="Z7" s="201"/>
      <c r="AA7" s="201"/>
      <c r="AB7" s="201"/>
      <c r="AC7" s="202"/>
      <c r="AD7" s="203"/>
      <c r="AE7" s="203"/>
      <c r="AF7" s="203"/>
      <c r="AG7" s="183"/>
      <c r="AH7" s="184" t="s">
        <v>71</v>
      </c>
      <c r="AI7" s="896" t="s">
        <v>209</v>
      </c>
      <c r="AJ7" s="897"/>
      <c r="AK7" s="897"/>
      <c r="AL7" s="897"/>
      <c r="AM7" s="897"/>
      <c r="AN7" s="897"/>
      <c r="AO7" s="897"/>
      <c r="AP7" s="897"/>
      <c r="AQ7" s="897"/>
      <c r="AR7" s="897"/>
      <c r="AS7" s="897"/>
      <c r="AT7" s="897"/>
      <c r="AU7" s="897"/>
      <c r="AV7" s="897"/>
      <c r="AX7" s="189" t="s">
        <v>36</v>
      </c>
      <c r="AY7" s="189"/>
      <c r="AZ7" s="189"/>
      <c r="BA7" s="189"/>
      <c r="BB7" s="189"/>
      <c r="BC7" s="189"/>
      <c r="BD7" s="189"/>
      <c r="BE7" s="898"/>
      <c r="BF7" s="898"/>
      <c r="BG7" s="898"/>
      <c r="BH7" s="898"/>
      <c r="BI7" s="898"/>
      <c r="BJ7" s="898"/>
      <c r="BK7" s="898"/>
    </row>
    <row r="8" spans="2:63" ht="17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4"/>
      <c r="Q8" s="24"/>
      <c r="R8" s="6"/>
      <c r="S8" s="6"/>
      <c r="T8" s="6"/>
      <c r="U8" s="6"/>
      <c r="V8" s="17"/>
      <c r="W8" s="17"/>
      <c r="X8" s="17"/>
      <c r="Y8" s="18"/>
      <c r="AC8" s="20"/>
      <c r="AY8" s="25"/>
      <c r="BD8" s="12"/>
      <c r="BE8" s="12"/>
      <c r="BF8" s="12"/>
      <c r="BG8" s="12"/>
      <c r="BH8" s="12"/>
      <c r="BI8" s="12"/>
      <c r="BJ8" s="12"/>
      <c r="BK8" s="12"/>
    </row>
    <row r="9" spans="1:63" ht="18" customHeight="1">
      <c r="A9" s="852" t="s">
        <v>87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2"/>
      <c r="AO9" s="852"/>
      <c r="AP9" s="852"/>
      <c r="AQ9" s="852"/>
      <c r="AR9" s="852"/>
      <c r="AS9" s="852"/>
      <c r="AT9" s="852"/>
      <c r="AU9" s="852"/>
      <c r="AV9" s="852"/>
      <c r="AW9" s="852"/>
      <c r="AX9" s="852"/>
      <c r="AY9" s="25"/>
      <c r="BD9" s="883" t="s">
        <v>64</v>
      </c>
      <c r="BE9" s="883"/>
      <c r="BF9" s="883"/>
      <c r="BG9" s="883"/>
      <c r="BH9" s="883"/>
      <c r="BI9" s="883"/>
      <c r="BJ9" s="883"/>
      <c r="BK9" s="883"/>
    </row>
    <row r="10" spans="7:63" ht="12.75" customHeight="1" thickBot="1"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7"/>
      <c r="R10" s="6"/>
      <c r="S10" s="6"/>
      <c r="T10" s="6"/>
      <c r="U10" s="6"/>
      <c r="V10" s="18"/>
      <c r="W10" s="18"/>
      <c r="X10" s="18"/>
      <c r="Y10" s="18"/>
      <c r="AC10" s="20"/>
      <c r="AY10" s="25"/>
      <c r="BD10" s="12"/>
      <c r="BE10" s="12"/>
      <c r="BF10" s="12"/>
      <c r="BG10" s="12"/>
      <c r="BH10" s="12"/>
      <c r="BI10" s="12"/>
      <c r="BJ10" s="12"/>
      <c r="BK10" s="12"/>
    </row>
    <row r="11" spans="1:63" s="30" customFormat="1" ht="15.75" customHeight="1" thickTop="1">
      <c r="A11" s="884" t="s">
        <v>37</v>
      </c>
      <c r="B11" s="886" t="s">
        <v>38</v>
      </c>
      <c r="C11" s="887"/>
      <c r="D11" s="887"/>
      <c r="E11" s="887"/>
      <c r="F11" s="888"/>
      <c r="G11" s="889" t="s">
        <v>39</v>
      </c>
      <c r="H11" s="889"/>
      <c r="I11" s="889"/>
      <c r="J11" s="889"/>
      <c r="K11" s="889"/>
      <c r="L11" s="890" t="s">
        <v>40</v>
      </c>
      <c r="M11" s="891"/>
      <c r="N11" s="891"/>
      <c r="O11" s="891"/>
      <c r="P11" s="892"/>
      <c r="Q11" s="891" t="s">
        <v>41</v>
      </c>
      <c r="R11" s="891"/>
      <c r="S11" s="891"/>
      <c r="T11" s="891"/>
      <c r="U11" s="880" t="s">
        <v>42</v>
      </c>
      <c r="V11" s="881"/>
      <c r="W11" s="881"/>
      <c r="X11" s="881"/>
      <c r="Y11" s="882"/>
      <c r="Z11" s="881" t="s">
        <v>43</v>
      </c>
      <c r="AA11" s="881"/>
      <c r="AB11" s="881"/>
      <c r="AC11" s="881"/>
      <c r="AD11" s="880" t="s">
        <v>44</v>
      </c>
      <c r="AE11" s="881"/>
      <c r="AF11" s="881"/>
      <c r="AG11" s="881"/>
      <c r="AH11" s="880" t="s">
        <v>45</v>
      </c>
      <c r="AI11" s="881"/>
      <c r="AJ11" s="881"/>
      <c r="AK11" s="882"/>
      <c r="AL11" s="880" t="s">
        <v>46</v>
      </c>
      <c r="AM11" s="881"/>
      <c r="AN11" s="881"/>
      <c r="AO11" s="882"/>
      <c r="AP11" s="881" t="s">
        <v>47</v>
      </c>
      <c r="AQ11" s="881"/>
      <c r="AR11" s="881"/>
      <c r="AS11" s="881"/>
      <c r="AT11" s="881"/>
      <c r="AU11" s="880" t="s">
        <v>48</v>
      </c>
      <c r="AV11" s="881"/>
      <c r="AW11" s="881"/>
      <c r="AX11" s="882"/>
      <c r="AY11" s="875" t="s">
        <v>49</v>
      </c>
      <c r="AZ11" s="876"/>
      <c r="BA11" s="876"/>
      <c r="BB11" s="877"/>
      <c r="BC11" s="28"/>
      <c r="BD11" s="878" t="s">
        <v>37</v>
      </c>
      <c r="BE11" s="871" t="s">
        <v>57</v>
      </c>
      <c r="BF11" s="871" t="s">
        <v>61</v>
      </c>
      <c r="BG11" s="871" t="s">
        <v>99</v>
      </c>
      <c r="BH11" s="873" t="s">
        <v>100</v>
      </c>
      <c r="BI11" s="873" t="s">
        <v>79</v>
      </c>
      <c r="BJ11" s="871" t="s">
        <v>50</v>
      </c>
      <c r="BK11" s="850" t="s">
        <v>73</v>
      </c>
    </row>
    <row r="12" spans="1:63" s="31" customFormat="1" ht="15.75" customHeight="1" thickBot="1">
      <c r="A12" s="885"/>
      <c r="B12" s="105">
        <v>1</v>
      </c>
      <c r="C12" s="99">
        <f>B12+1</f>
        <v>2</v>
      </c>
      <c r="D12" s="99"/>
      <c r="E12" s="99">
        <f>C12+1</f>
        <v>3</v>
      </c>
      <c r="F12" s="101">
        <f aca="true" t="shared" si="0" ref="F12:BB12">E12+1</f>
        <v>4</v>
      </c>
      <c r="G12" s="98">
        <f t="shared" si="0"/>
        <v>5</v>
      </c>
      <c r="H12" s="99">
        <f t="shared" si="0"/>
        <v>6</v>
      </c>
      <c r="I12" s="99">
        <f t="shared" si="0"/>
        <v>7</v>
      </c>
      <c r="J12" s="99">
        <f t="shared" si="0"/>
        <v>8</v>
      </c>
      <c r="K12" s="100">
        <f t="shared" si="0"/>
        <v>9</v>
      </c>
      <c r="L12" s="105">
        <f t="shared" si="0"/>
        <v>10</v>
      </c>
      <c r="M12" s="99">
        <f t="shared" si="0"/>
        <v>11</v>
      </c>
      <c r="N12" s="99">
        <f t="shared" si="0"/>
        <v>12</v>
      </c>
      <c r="O12" s="99">
        <f t="shared" si="0"/>
        <v>13</v>
      </c>
      <c r="P12" s="101">
        <f t="shared" si="0"/>
        <v>14</v>
      </c>
      <c r="Q12" s="98">
        <f t="shared" si="0"/>
        <v>15</v>
      </c>
      <c r="R12" s="99">
        <f t="shared" si="0"/>
        <v>16</v>
      </c>
      <c r="S12" s="99">
        <f t="shared" si="0"/>
        <v>17</v>
      </c>
      <c r="T12" s="100">
        <f t="shared" si="0"/>
        <v>18</v>
      </c>
      <c r="U12" s="105">
        <f t="shared" si="0"/>
        <v>19</v>
      </c>
      <c r="V12" s="99">
        <f t="shared" si="0"/>
        <v>20</v>
      </c>
      <c r="W12" s="99">
        <f t="shared" si="0"/>
        <v>21</v>
      </c>
      <c r="X12" s="99">
        <f t="shared" si="0"/>
        <v>22</v>
      </c>
      <c r="Y12" s="101">
        <f t="shared" si="0"/>
        <v>23</v>
      </c>
      <c r="Z12" s="98">
        <f t="shared" si="0"/>
        <v>24</v>
      </c>
      <c r="AA12" s="99">
        <f t="shared" si="0"/>
        <v>25</v>
      </c>
      <c r="AB12" s="99">
        <f t="shared" si="0"/>
        <v>26</v>
      </c>
      <c r="AC12" s="100">
        <f t="shared" si="0"/>
        <v>27</v>
      </c>
      <c r="AD12" s="133">
        <f t="shared" si="0"/>
        <v>28</v>
      </c>
      <c r="AE12" s="99">
        <f t="shared" si="0"/>
        <v>29</v>
      </c>
      <c r="AF12" s="99">
        <f t="shared" si="0"/>
        <v>30</v>
      </c>
      <c r="AG12" s="100">
        <f t="shared" si="0"/>
        <v>31</v>
      </c>
      <c r="AH12" s="133">
        <f t="shared" si="0"/>
        <v>32</v>
      </c>
      <c r="AI12" s="99">
        <f t="shared" si="0"/>
        <v>33</v>
      </c>
      <c r="AJ12" s="99">
        <f t="shared" si="0"/>
        <v>34</v>
      </c>
      <c r="AK12" s="100">
        <f t="shared" si="0"/>
        <v>35</v>
      </c>
      <c r="AL12" s="133">
        <f t="shared" si="0"/>
        <v>36</v>
      </c>
      <c r="AM12" s="99">
        <f t="shared" si="0"/>
        <v>37</v>
      </c>
      <c r="AN12" s="99">
        <f t="shared" si="0"/>
        <v>38</v>
      </c>
      <c r="AO12" s="100">
        <f t="shared" si="0"/>
        <v>39</v>
      </c>
      <c r="AP12" s="133">
        <f t="shared" si="0"/>
        <v>40</v>
      </c>
      <c r="AQ12" s="99">
        <f t="shared" si="0"/>
        <v>41</v>
      </c>
      <c r="AR12" s="99">
        <f t="shared" si="0"/>
        <v>42</v>
      </c>
      <c r="AS12" s="100">
        <f t="shared" si="0"/>
        <v>43</v>
      </c>
      <c r="AT12" s="100">
        <f t="shared" si="0"/>
        <v>44</v>
      </c>
      <c r="AU12" s="133">
        <f t="shared" si="0"/>
        <v>45</v>
      </c>
      <c r="AV12" s="99">
        <f t="shared" si="0"/>
        <v>46</v>
      </c>
      <c r="AW12" s="99">
        <f t="shared" si="0"/>
        <v>47</v>
      </c>
      <c r="AX12" s="100">
        <f t="shared" si="0"/>
        <v>48</v>
      </c>
      <c r="AY12" s="133">
        <f t="shared" si="0"/>
        <v>49</v>
      </c>
      <c r="AZ12" s="99">
        <f t="shared" si="0"/>
        <v>50</v>
      </c>
      <c r="BA12" s="99">
        <f t="shared" si="0"/>
        <v>51</v>
      </c>
      <c r="BB12" s="101">
        <f t="shared" si="0"/>
        <v>52</v>
      </c>
      <c r="BC12" s="29"/>
      <c r="BD12" s="879"/>
      <c r="BE12" s="872"/>
      <c r="BF12" s="872"/>
      <c r="BG12" s="872"/>
      <c r="BH12" s="874"/>
      <c r="BI12" s="874"/>
      <c r="BJ12" s="872"/>
      <c r="BK12" s="851"/>
    </row>
    <row r="13" spans="1:63" s="41" customFormat="1" ht="18.75" thickTop="1">
      <c r="A13" s="322" t="s">
        <v>76</v>
      </c>
      <c r="B13" s="106"/>
      <c r="C13" s="32"/>
      <c r="D13" s="32"/>
      <c r="E13" s="33"/>
      <c r="F13" s="107"/>
      <c r="G13" s="36"/>
      <c r="H13" s="34"/>
      <c r="I13" s="34"/>
      <c r="J13" s="34"/>
      <c r="K13" s="37"/>
      <c r="L13" s="112"/>
      <c r="M13" s="34"/>
      <c r="N13" s="34"/>
      <c r="O13" s="34"/>
      <c r="P13" s="88"/>
      <c r="Q13" s="36"/>
      <c r="R13" s="34"/>
      <c r="S13" s="34"/>
      <c r="T13" s="37"/>
      <c r="U13" s="112" t="s">
        <v>65</v>
      </c>
      <c r="V13" s="34" t="s">
        <v>65</v>
      </c>
      <c r="W13" s="34" t="s">
        <v>63</v>
      </c>
      <c r="X13" s="34" t="s">
        <v>63</v>
      </c>
      <c r="Y13" s="88"/>
      <c r="Z13" s="36"/>
      <c r="AA13" s="34"/>
      <c r="AB13" s="34"/>
      <c r="AC13" s="37"/>
      <c r="AD13" s="112"/>
      <c r="AE13" s="34"/>
      <c r="AF13" s="37"/>
      <c r="AG13" s="37"/>
      <c r="AH13" s="112"/>
      <c r="AI13" s="34"/>
      <c r="AJ13" s="34"/>
      <c r="AK13" s="88"/>
      <c r="AL13" s="112"/>
      <c r="AM13" s="34"/>
      <c r="AN13" s="34"/>
      <c r="AO13" s="88"/>
      <c r="AP13" s="36"/>
      <c r="AQ13" s="37"/>
      <c r="AR13" s="326" t="s">
        <v>381</v>
      </c>
      <c r="AS13" s="326" t="s">
        <v>65</v>
      </c>
      <c r="AT13" s="327" t="s">
        <v>63</v>
      </c>
      <c r="AU13" s="36" t="s">
        <v>63</v>
      </c>
      <c r="AV13" s="34" t="s">
        <v>63</v>
      </c>
      <c r="AW13" s="34" t="s">
        <v>63</v>
      </c>
      <c r="AX13" s="37" t="s">
        <v>63</v>
      </c>
      <c r="AY13" s="328" t="s">
        <v>63</v>
      </c>
      <c r="AZ13" s="326" t="s">
        <v>63</v>
      </c>
      <c r="BA13" s="326" t="s">
        <v>63</v>
      </c>
      <c r="BB13" s="327" t="s">
        <v>63</v>
      </c>
      <c r="BC13" s="38"/>
      <c r="BD13" s="117" t="s">
        <v>51</v>
      </c>
      <c r="BE13" s="40">
        <v>37</v>
      </c>
      <c r="BF13" s="40">
        <v>4</v>
      </c>
      <c r="BG13" s="40"/>
      <c r="BH13" s="40"/>
      <c r="BI13" s="40"/>
      <c r="BJ13" s="168">
        <v>11</v>
      </c>
      <c r="BK13" s="153">
        <f>SUM(BE13:BJ13)</f>
        <v>52</v>
      </c>
    </row>
    <row r="14" spans="1:63" s="41" customFormat="1" ht="18">
      <c r="A14" s="323" t="s">
        <v>77</v>
      </c>
      <c r="B14" s="108"/>
      <c r="C14" s="80"/>
      <c r="D14" s="80"/>
      <c r="E14" s="81"/>
      <c r="F14" s="109"/>
      <c r="G14" s="83"/>
      <c r="H14" s="82"/>
      <c r="I14" s="82"/>
      <c r="J14" s="82"/>
      <c r="K14" s="84"/>
      <c r="L14" s="113"/>
      <c r="M14" s="82"/>
      <c r="N14" s="82"/>
      <c r="O14" s="82"/>
      <c r="P14" s="89"/>
      <c r="Q14" s="83"/>
      <c r="R14" s="82"/>
      <c r="S14" s="82"/>
      <c r="T14" s="84"/>
      <c r="U14" s="112" t="s">
        <v>65</v>
      </c>
      <c r="V14" s="34" t="s">
        <v>65</v>
      </c>
      <c r="W14" s="34" t="s">
        <v>63</v>
      </c>
      <c r="X14" s="34" t="s">
        <v>63</v>
      </c>
      <c r="Y14" s="88"/>
      <c r="Z14" s="83"/>
      <c r="AA14" s="82"/>
      <c r="AB14" s="82"/>
      <c r="AC14" s="84"/>
      <c r="AD14" s="113"/>
      <c r="AE14" s="82"/>
      <c r="AF14" s="84"/>
      <c r="AG14" s="84"/>
      <c r="AH14" s="113"/>
      <c r="AI14" s="82"/>
      <c r="AJ14" s="82"/>
      <c r="AK14" s="89"/>
      <c r="AL14" s="113"/>
      <c r="AM14" s="82"/>
      <c r="AN14" s="82"/>
      <c r="AO14" s="89"/>
      <c r="AP14" s="83"/>
      <c r="AQ14" s="84"/>
      <c r="AR14" s="34" t="s">
        <v>65</v>
      </c>
      <c r="AS14" s="34" t="s">
        <v>65</v>
      </c>
      <c r="AT14" s="88" t="s">
        <v>63</v>
      </c>
      <c r="AU14" s="36" t="s">
        <v>63</v>
      </c>
      <c r="AV14" s="34" t="s">
        <v>63</v>
      </c>
      <c r="AW14" s="34" t="s">
        <v>63</v>
      </c>
      <c r="AX14" s="37" t="s">
        <v>63</v>
      </c>
      <c r="AY14" s="112" t="s">
        <v>63</v>
      </c>
      <c r="AZ14" s="34" t="s">
        <v>63</v>
      </c>
      <c r="BA14" s="34" t="s">
        <v>63</v>
      </c>
      <c r="BB14" s="88" t="s">
        <v>63</v>
      </c>
      <c r="BC14" s="38"/>
      <c r="BD14" s="118" t="s">
        <v>52</v>
      </c>
      <c r="BE14" s="85">
        <v>37</v>
      </c>
      <c r="BF14" s="85">
        <v>4</v>
      </c>
      <c r="BG14" s="85"/>
      <c r="BH14" s="85"/>
      <c r="BI14" s="85"/>
      <c r="BJ14" s="169">
        <v>11</v>
      </c>
      <c r="BK14" s="153">
        <f>SUM(BE14:BJ14)</f>
        <v>52</v>
      </c>
    </row>
    <row r="15" spans="1:63" s="41" customFormat="1" ht="18">
      <c r="A15" s="323" t="s">
        <v>78</v>
      </c>
      <c r="B15" s="108"/>
      <c r="C15" s="80"/>
      <c r="D15" s="80"/>
      <c r="E15" s="81"/>
      <c r="F15" s="109"/>
      <c r="G15" s="83"/>
      <c r="H15" s="82"/>
      <c r="I15" s="82"/>
      <c r="J15" s="82"/>
      <c r="K15" s="84"/>
      <c r="L15" s="113"/>
      <c r="M15" s="82"/>
      <c r="N15" s="82"/>
      <c r="O15" s="82"/>
      <c r="P15" s="89"/>
      <c r="Q15" s="83"/>
      <c r="R15" s="82"/>
      <c r="S15" s="82"/>
      <c r="T15" s="84"/>
      <c r="U15" s="112" t="s">
        <v>65</v>
      </c>
      <c r="V15" s="34" t="s">
        <v>65</v>
      </c>
      <c r="W15" s="34" t="s">
        <v>63</v>
      </c>
      <c r="X15" s="34" t="s">
        <v>63</v>
      </c>
      <c r="Y15" s="88"/>
      <c r="Z15" s="83"/>
      <c r="AA15" s="82"/>
      <c r="AB15" s="82"/>
      <c r="AC15" s="84"/>
      <c r="AD15" s="113"/>
      <c r="AE15" s="82"/>
      <c r="AF15" s="84"/>
      <c r="AG15" s="131"/>
      <c r="AH15" s="132"/>
      <c r="AI15" s="129"/>
      <c r="AJ15" s="129"/>
      <c r="AK15" s="130"/>
      <c r="AL15" s="112"/>
      <c r="AM15" s="34"/>
      <c r="AN15" s="34"/>
      <c r="AO15" s="88"/>
      <c r="AP15" s="36"/>
      <c r="AQ15" s="37"/>
      <c r="AR15" s="34" t="s">
        <v>65</v>
      </c>
      <c r="AS15" s="34" t="s">
        <v>65</v>
      </c>
      <c r="AT15" s="88" t="s">
        <v>66</v>
      </c>
      <c r="AU15" s="325" t="s">
        <v>66</v>
      </c>
      <c r="AV15" s="35" t="s">
        <v>66</v>
      </c>
      <c r="AW15" s="34" t="s">
        <v>63</v>
      </c>
      <c r="AX15" s="37" t="s">
        <v>63</v>
      </c>
      <c r="AY15" s="112" t="s">
        <v>63</v>
      </c>
      <c r="AZ15" s="34" t="s">
        <v>63</v>
      </c>
      <c r="BA15" s="34" t="s">
        <v>63</v>
      </c>
      <c r="BB15" s="88" t="s">
        <v>63</v>
      </c>
      <c r="BC15" s="38"/>
      <c r="BD15" s="118" t="s">
        <v>53</v>
      </c>
      <c r="BE15" s="85">
        <v>37</v>
      </c>
      <c r="BF15" s="85">
        <v>4</v>
      </c>
      <c r="BG15" s="85">
        <v>3</v>
      </c>
      <c r="BH15" s="85"/>
      <c r="BI15" s="85"/>
      <c r="BJ15" s="169">
        <v>8</v>
      </c>
      <c r="BK15" s="153">
        <f>SUM(BE15:BJ15)</f>
        <v>52</v>
      </c>
    </row>
    <row r="16" spans="1:63" s="41" customFormat="1" ht="18.75" thickBot="1">
      <c r="A16" s="324" t="s">
        <v>54</v>
      </c>
      <c r="B16" s="110"/>
      <c r="C16" s="90"/>
      <c r="D16" s="90"/>
      <c r="E16" s="91"/>
      <c r="F16" s="111"/>
      <c r="G16" s="94"/>
      <c r="H16" s="92"/>
      <c r="I16" s="92"/>
      <c r="J16" s="92"/>
      <c r="K16" s="95"/>
      <c r="L16" s="114"/>
      <c r="M16" s="92"/>
      <c r="N16" s="92"/>
      <c r="O16" s="92"/>
      <c r="P16" s="97"/>
      <c r="Q16" s="94"/>
      <c r="R16" s="92"/>
      <c r="S16" s="92"/>
      <c r="T16" s="95"/>
      <c r="U16" s="115" t="s">
        <v>65</v>
      </c>
      <c r="V16" s="96" t="s">
        <v>65</v>
      </c>
      <c r="W16" s="96" t="s">
        <v>63</v>
      </c>
      <c r="X16" s="96" t="s">
        <v>63</v>
      </c>
      <c r="Y16" s="116"/>
      <c r="Z16" s="94"/>
      <c r="AA16" s="92"/>
      <c r="AB16" s="92"/>
      <c r="AC16" s="95"/>
      <c r="AD16" s="114"/>
      <c r="AE16" s="92"/>
      <c r="AF16" s="95"/>
      <c r="AG16" s="95"/>
      <c r="AH16" s="114"/>
      <c r="AI16" s="92"/>
      <c r="AJ16" s="92"/>
      <c r="AK16" s="97"/>
      <c r="AL16" s="114"/>
      <c r="AM16" s="92"/>
      <c r="AN16" s="92"/>
      <c r="AO16" s="97" t="s">
        <v>65</v>
      </c>
      <c r="AP16" s="94" t="s">
        <v>65</v>
      </c>
      <c r="AQ16" s="92" t="s">
        <v>101</v>
      </c>
      <c r="AR16" s="92" t="s">
        <v>101</v>
      </c>
      <c r="AS16" s="92" t="s">
        <v>331</v>
      </c>
      <c r="AT16" s="93"/>
      <c r="AU16" s="114"/>
      <c r="AV16" s="92"/>
      <c r="AW16" s="92"/>
      <c r="AX16" s="95"/>
      <c r="AY16" s="114"/>
      <c r="AZ16" s="92"/>
      <c r="BA16" s="92"/>
      <c r="BB16" s="97"/>
      <c r="BC16" s="38"/>
      <c r="BD16" s="119" t="s">
        <v>54</v>
      </c>
      <c r="BE16" s="120">
        <v>34</v>
      </c>
      <c r="BF16" s="120">
        <v>4</v>
      </c>
      <c r="BG16" s="120"/>
      <c r="BH16" s="120">
        <v>2</v>
      </c>
      <c r="BI16" s="120">
        <v>1</v>
      </c>
      <c r="BJ16" s="170">
        <v>2</v>
      </c>
      <c r="BK16" s="139">
        <v>43</v>
      </c>
    </row>
    <row r="17" spans="1:63" s="42" customFormat="1" ht="15" thickTop="1">
      <c r="A17" s="39"/>
      <c r="B17" s="39"/>
      <c r="C17" s="39"/>
      <c r="D17" s="3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9"/>
      <c r="BF17" s="39"/>
      <c r="BG17" s="39"/>
      <c r="BH17" s="39"/>
      <c r="BI17" s="39"/>
      <c r="BJ17" s="39"/>
      <c r="BK17" s="39"/>
    </row>
    <row r="18" spans="1:55" s="44" customFormat="1" ht="15.75">
      <c r="A18" s="43" t="s">
        <v>56</v>
      </c>
      <c r="F18" s="45"/>
      <c r="G18" s="46" t="s">
        <v>84</v>
      </c>
      <c r="H18" s="46"/>
      <c r="I18" s="46"/>
      <c r="J18" s="47" t="s">
        <v>65</v>
      </c>
      <c r="K18" s="46" t="s">
        <v>58</v>
      </c>
      <c r="L18" s="46"/>
      <c r="M18" s="46"/>
      <c r="O18" s="47" t="s">
        <v>66</v>
      </c>
      <c r="P18" s="46" t="s">
        <v>20</v>
      </c>
      <c r="Q18" s="46"/>
      <c r="R18" s="46"/>
      <c r="S18" s="47" t="s">
        <v>101</v>
      </c>
      <c r="T18" s="46" t="s">
        <v>103</v>
      </c>
      <c r="U18" s="46"/>
      <c r="V18" s="46"/>
      <c r="W18" s="46"/>
      <c r="Y18" s="47" t="s">
        <v>102</v>
      </c>
      <c r="Z18" s="46" t="s">
        <v>104</v>
      </c>
      <c r="AA18" s="46"/>
      <c r="AB18" s="46"/>
      <c r="AC18" s="46"/>
      <c r="AD18" s="46"/>
      <c r="AE18" s="172" t="s">
        <v>63</v>
      </c>
      <c r="AF18" s="44" t="s">
        <v>59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</row>
    <row r="19" spans="1:63" s="50" customFormat="1" ht="15">
      <c r="A19" s="48"/>
      <c r="B19" s="48"/>
      <c r="C19" s="4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8"/>
      <c r="BE19" s="48"/>
      <c r="BF19" s="48"/>
      <c r="BG19" s="48"/>
      <c r="BH19" s="48"/>
      <c r="BI19" s="48"/>
      <c r="BJ19" s="48"/>
      <c r="BK19" s="48"/>
    </row>
    <row r="20" spans="1:63" s="329" customFormat="1" ht="24" customHeight="1">
      <c r="A20" s="1358" t="s">
        <v>60</v>
      </c>
      <c r="B20" s="1358"/>
      <c r="C20" s="1358"/>
      <c r="D20" s="1358"/>
      <c r="E20" s="1358"/>
      <c r="F20" s="1358"/>
      <c r="G20" s="1358"/>
      <c r="H20" s="1358"/>
      <c r="I20" s="1358"/>
      <c r="J20" s="1358"/>
      <c r="K20" s="1358"/>
      <c r="L20" s="1358"/>
      <c r="M20" s="1358"/>
      <c r="N20" s="1358"/>
      <c r="O20" s="1358"/>
      <c r="P20" s="1358"/>
      <c r="Q20" s="1358"/>
      <c r="R20" s="1358"/>
      <c r="S20" s="1358"/>
      <c r="T20" s="1358"/>
      <c r="U20" s="1358"/>
      <c r="V20" s="1358"/>
      <c r="W20" s="1358"/>
      <c r="X20" s="1358"/>
      <c r="Y20" s="1358"/>
      <c r="Z20" s="1358"/>
      <c r="AA20" s="1358"/>
      <c r="AB20" s="1358"/>
      <c r="AC20" s="1358"/>
      <c r="AD20" s="1358"/>
      <c r="AE20" s="1358"/>
      <c r="AF20" s="1358"/>
      <c r="AG20" s="1358"/>
      <c r="AH20" s="1358"/>
      <c r="AI20" s="1358"/>
      <c r="AJ20" s="1358"/>
      <c r="AK20" s="1358"/>
      <c r="AL20" s="1358"/>
      <c r="AM20" s="1358"/>
      <c r="AN20" s="1358"/>
      <c r="AO20" s="1358"/>
      <c r="AP20" s="1358"/>
      <c r="AQ20" s="1358"/>
      <c r="AR20" s="1358"/>
      <c r="AS20" s="1358"/>
      <c r="AT20" s="1358"/>
      <c r="AU20" s="1358"/>
      <c r="AV20" s="1358"/>
      <c r="AW20" s="1358"/>
      <c r="AX20" s="1358"/>
      <c r="AY20" s="1358"/>
      <c r="AZ20" s="1358"/>
      <c r="BA20" s="1358"/>
      <c r="BB20" s="1358"/>
      <c r="BC20" s="1358"/>
      <c r="BD20" s="1358"/>
      <c r="BE20" s="1358"/>
      <c r="BF20" s="1358"/>
      <c r="BG20" s="1358"/>
      <c r="BH20" s="1358"/>
      <c r="BI20" s="1358"/>
      <c r="BJ20" s="1358"/>
      <c r="BK20" s="1358"/>
    </row>
    <row r="21" spans="1:63" s="51" customFormat="1" ht="12.75" customHeight="1" thickBot="1">
      <c r="A21" s="2"/>
      <c r="B21" s="2"/>
      <c r="C21" s="2"/>
      <c r="D21" s="2"/>
      <c r="E21" s="2"/>
      <c r="BI21" s="2"/>
      <c r="BJ21" s="2"/>
      <c r="BK21" s="2"/>
    </row>
    <row r="22" spans="5:63" s="51" customFormat="1" ht="30.75" customHeight="1" thickTop="1">
      <c r="E22" s="1307" t="s">
        <v>1</v>
      </c>
      <c r="F22" s="361" t="s">
        <v>2</v>
      </c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2"/>
      <c r="S22" s="853" t="s">
        <v>122</v>
      </c>
      <c r="T22" s="854"/>
      <c r="U22" s="855"/>
      <c r="V22" s="340" t="s">
        <v>123</v>
      </c>
      <c r="W22" s="378"/>
      <c r="X22" s="378"/>
      <c r="Y22" s="380"/>
      <c r="Z22" s="340" t="s">
        <v>124</v>
      </c>
      <c r="AA22" s="414"/>
      <c r="AB22" s="414"/>
      <c r="AC22" s="414"/>
      <c r="AD22" s="414"/>
      <c r="AE22" s="414"/>
      <c r="AF22" s="414"/>
      <c r="AG22" s="415"/>
      <c r="AH22" s="862" t="s">
        <v>4</v>
      </c>
      <c r="AI22" s="863"/>
      <c r="AJ22" s="867" t="s">
        <v>85</v>
      </c>
      <c r="AK22" s="868"/>
      <c r="AL22" s="868"/>
      <c r="AM22" s="868"/>
      <c r="AN22" s="868"/>
      <c r="AO22" s="868"/>
      <c r="AP22" s="868"/>
      <c r="AQ22" s="869"/>
      <c r="AR22" s="870" t="s">
        <v>80</v>
      </c>
      <c r="AS22" s="868"/>
      <c r="AT22" s="868"/>
      <c r="AU22" s="868"/>
      <c r="AV22" s="868"/>
      <c r="AW22" s="868"/>
      <c r="AX22" s="868"/>
      <c r="AY22" s="868"/>
      <c r="AZ22" s="868"/>
      <c r="BA22" s="868"/>
      <c r="BB22" s="868"/>
      <c r="BC22" s="868"/>
      <c r="BD22" s="868"/>
      <c r="BE22" s="868"/>
      <c r="BF22" s="868"/>
      <c r="BG22" s="869"/>
      <c r="BI22" s="57"/>
      <c r="BJ22" s="57"/>
      <c r="BK22" s="57"/>
    </row>
    <row r="23" spans="5:63" s="52" customFormat="1" ht="15.75" customHeight="1">
      <c r="E23" s="1308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5"/>
      <c r="S23" s="856"/>
      <c r="T23" s="857"/>
      <c r="U23" s="858"/>
      <c r="V23" s="424" t="s">
        <v>106</v>
      </c>
      <c r="W23" s="425"/>
      <c r="X23" s="341" t="s">
        <v>5</v>
      </c>
      <c r="Y23" s="342"/>
      <c r="Z23" s="837" t="s">
        <v>3</v>
      </c>
      <c r="AA23" s="838"/>
      <c r="AB23" s="435" t="s">
        <v>97</v>
      </c>
      <c r="AC23" s="436"/>
      <c r="AD23" s="436"/>
      <c r="AE23" s="436"/>
      <c r="AF23" s="436"/>
      <c r="AG23" s="437"/>
      <c r="AH23" s="864"/>
      <c r="AI23" s="865"/>
      <c r="AJ23" s="825" t="s">
        <v>91</v>
      </c>
      <c r="AK23" s="826"/>
      <c r="AL23" s="831" t="s">
        <v>92</v>
      </c>
      <c r="AM23" s="826"/>
      <c r="AN23" s="831" t="s">
        <v>93</v>
      </c>
      <c r="AO23" s="826"/>
      <c r="AP23" s="831" t="s">
        <v>94</v>
      </c>
      <c r="AQ23" s="834"/>
      <c r="AR23" s="824" t="s">
        <v>7</v>
      </c>
      <c r="AS23" s="822"/>
      <c r="AT23" s="821" t="s">
        <v>8</v>
      </c>
      <c r="AU23" s="822"/>
      <c r="AV23" s="821" t="s">
        <v>9</v>
      </c>
      <c r="AW23" s="822"/>
      <c r="AX23" s="821" t="s">
        <v>10</v>
      </c>
      <c r="AY23" s="822"/>
      <c r="AZ23" s="821" t="s">
        <v>11</v>
      </c>
      <c r="BA23" s="822"/>
      <c r="BB23" s="821" t="s">
        <v>12</v>
      </c>
      <c r="BC23" s="822"/>
      <c r="BD23" s="821" t="s">
        <v>13</v>
      </c>
      <c r="BE23" s="822"/>
      <c r="BF23" s="821" t="s">
        <v>14</v>
      </c>
      <c r="BG23" s="823"/>
      <c r="BK23" s="140"/>
    </row>
    <row r="24" spans="5:63" s="52" customFormat="1" ht="15.75" customHeight="1">
      <c r="E24" s="1308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S24" s="856"/>
      <c r="T24" s="857"/>
      <c r="U24" s="858"/>
      <c r="V24" s="426"/>
      <c r="W24" s="427"/>
      <c r="X24" s="410"/>
      <c r="Y24" s="411"/>
      <c r="Z24" s="839"/>
      <c r="AA24" s="840"/>
      <c r="AB24" s="843" t="s">
        <v>15</v>
      </c>
      <c r="AC24" s="844"/>
      <c r="AD24" s="843" t="s">
        <v>95</v>
      </c>
      <c r="AE24" s="847"/>
      <c r="AF24" s="843" t="s">
        <v>96</v>
      </c>
      <c r="AG24" s="847"/>
      <c r="AH24" s="864"/>
      <c r="AI24" s="865"/>
      <c r="AJ24" s="827"/>
      <c r="AK24" s="828"/>
      <c r="AL24" s="832"/>
      <c r="AM24" s="828"/>
      <c r="AN24" s="832"/>
      <c r="AO24" s="828"/>
      <c r="AP24" s="832"/>
      <c r="AQ24" s="835"/>
      <c r="AR24" s="438" t="s">
        <v>16</v>
      </c>
      <c r="AS24" s="439"/>
      <c r="AT24" s="444" t="s">
        <v>16</v>
      </c>
      <c r="AU24" s="439"/>
      <c r="AV24" s="444" t="s">
        <v>16</v>
      </c>
      <c r="AW24" s="439"/>
      <c r="AX24" s="444" t="s">
        <v>16</v>
      </c>
      <c r="AY24" s="439"/>
      <c r="AZ24" s="444" t="s">
        <v>16</v>
      </c>
      <c r="BA24" s="439"/>
      <c r="BB24" s="444" t="s">
        <v>16</v>
      </c>
      <c r="BC24" s="439"/>
      <c r="BD24" s="444" t="s">
        <v>16</v>
      </c>
      <c r="BE24" s="439"/>
      <c r="BF24" s="444" t="s">
        <v>296</v>
      </c>
      <c r="BG24" s="447"/>
      <c r="BK24" s="141"/>
    </row>
    <row r="25" spans="5:63" s="52" customFormat="1" ht="75.75" customHeight="1" thickBot="1">
      <c r="E25" s="1309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6"/>
      <c r="S25" s="859"/>
      <c r="T25" s="860"/>
      <c r="U25" s="861"/>
      <c r="V25" s="428"/>
      <c r="W25" s="429"/>
      <c r="X25" s="412"/>
      <c r="Y25" s="413"/>
      <c r="Z25" s="841"/>
      <c r="AA25" s="842"/>
      <c r="AB25" s="845"/>
      <c r="AC25" s="846"/>
      <c r="AD25" s="848"/>
      <c r="AE25" s="849"/>
      <c r="AF25" s="848"/>
      <c r="AG25" s="849"/>
      <c r="AH25" s="845"/>
      <c r="AI25" s="866"/>
      <c r="AJ25" s="829"/>
      <c r="AK25" s="830"/>
      <c r="AL25" s="833"/>
      <c r="AM25" s="830"/>
      <c r="AN25" s="833"/>
      <c r="AO25" s="830"/>
      <c r="AP25" s="833"/>
      <c r="AQ25" s="836"/>
      <c r="AR25" s="442"/>
      <c r="AS25" s="443"/>
      <c r="AT25" s="446"/>
      <c r="AU25" s="443"/>
      <c r="AV25" s="446"/>
      <c r="AW25" s="443"/>
      <c r="AX25" s="446"/>
      <c r="AY25" s="443"/>
      <c r="AZ25" s="446"/>
      <c r="BA25" s="443"/>
      <c r="BB25" s="446"/>
      <c r="BC25" s="443"/>
      <c r="BD25" s="446"/>
      <c r="BE25" s="443"/>
      <c r="BF25" s="446"/>
      <c r="BG25" s="449"/>
      <c r="BI25" s="142"/>
      <c r="BJ25" s="142"/>
      <c r="BK25" s="142"/>
    </row>
    <row r="26" spans="5:63" s="57" customFormat="1" ht="15.75" customHeight="1" thickBot="1" thickTop="1">
      <c r="E26" s="274">
        <v>1</v>
      </c>
      <c r="F26" s="817">
        <v>2</v>
      </c>
      <c r="G26" s="817"/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8"/>
      <c r="S26" s="816">
        <v>3</v>
      </c>
      <c r="T26" s="819"/>
      <c r="U26" s="820"/>
      <c r="V26" s="815">
        <v>4</v>
      </c>
      <c r="W26" s="814"/>
      <c r="X26" s="807">
        <v>5</v>
      </c>
      <c r="Y26" s="808"/>
      <c r="Z26" s="815">
        <v>6</v>
      </c>
      <c r="AA26" s="814"/>
      <c r="AB26" s="807">
        <v>7</v>
      </c>
      <c r="AC26" s="814"/>
      <c r="AD26" s="807">
        <v>8</v>
      </c>
      <c r="AE26" s="814"/>
      <c r="AF26" s="807">
        <v>9</v>
      </c>
      <c r="AG26" s="814"/>
      <c r="AH26" s="807">
        <v>10</v>
      </c>
      <c r="AI26" s="808"/>
      <c r="AJ26" s="815">
        <v>11</v>
      </c>
      <c r="AK26" s="814"/>
      <c r="AL26" s="807">
        <v>12</v>
      </c>
      <c r="AM26" s="814"/>
      <c r="AN26" s="807">
        <v>13</v>
      </c>
      <c r="AO26" s="814"/>
      <c r="AP26" s="807">
        <v>14</v>
      </c>
      <c r="AQ26" s="808"/>
      <c r="AR26" s="815">
        <v>15</v>
      </c>
      <c r="AS26" s="814"/>
      <c r="AT26" s="807">
        <v>16</v>
      </c>
      <c r="AU26" s="814"/>
      <c r="AV26" s="807">
        <v>17</v>
      </c>
      <c r="AW26" s="814"/>
      <c r="AX26" s="807">
        <v>18</v>
      </c>
      <c r="AY26" s="814"/>
      <c r="AZ26" s="807">
        <v>19</v>
      </c>
      <c r="BA26" s="814"/>
      <c r="BB26" s="807">
        <v>20</v>
      </c>
      <c r="BC26" s="814"/>
      <c r="BD26" s="807">
        <v>21</v>
      </c>
      <c r="BE26" s="814"/>
      <c r="BF26" s="807">
        <v>22</v>
      </c>
      <c r="BG26" s="808"/>
      <c r="BI26" s="143"/>
      <c r="BJ26" s="143"/>
      <c r="BK26" s="143"/>
    </row>
    <row r="27" spans="5:63" s="57" customFormat="1" ht="18" customHeight="1" thickBot="1" thickTop="1">
      <c r="E27" s="809" t="s">
        <v>120</v>
      </c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0"/>
      <c r="AD27" s="810"/>
      <c r="AE27" s="810"/>
      <c r="AF27" s="810"/>
      <c r="AG27" s="810"/>
      <c r="AH27" s="810"/>
      <c r="AI27" s="810"/>
      <c r="AJ27" s="810"/>
      <c r="AK27" s="810"/>
      <c r="AL27" s="810"/>
      <c r="AM27" s="810"/>
      <c r="AN27" s="810"/>
      <c r="AO27" s="810"/>
      <c r="AP27" s="810"/>
      <c r="AQ27" s="810"/>
      <c r="AR27" s="810"/>
      <c r="AS27" s="810"/>
      <c r="AT27" s="810"/>
      <c r="AU27" s="810"/>
      <c r="AV27" s="810"/>
      <c r="AW27" s="810"/>
      <c r="AX27" s="810"/>
      <c r="AY27" s="810"/>
      <c r="AZ27" s="810"/>
      <c r="BA27" s="810"/>
      <c r="BB27" s="810"/>
      <c r="BC27" s="810"/>
      <c r="BD27" s="810"/>
      <c r="BE27" s="810"/>
      <c r="BF27" s="810"/>
      <c r="BG27" s="811"/>
      <c r="BI27" s="143"/>
      <c r="BJ27" s="143"/>
      <c r="BK27" s="143"/>
    </row>
    <row r="28" spans="5:63" s="54" customFormat="1" ht="17.25" customHeight="1" thickBot="1" thickTop="1">
      <c r="E28" s="782" t="s">
        <v>113</v>
      </c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  <c r="W28" s="812"/>
      <c r="X28" s="812"/>
      <c r="Y28" s="812"/>
      <c r="Z28" s="812"/>
      <c r="AA28" s="812"/>
      <c r="AB28" s="812"/>
      <c r="AC28" s="812"/>
      <c r="AD28" s="812"/>
      <c r="AE28" s="812"/>
      <c r="AF28" s="812"/>
      <c r="AG28" s="812"/>
      <c r="AH28" s="812"/>
      <c r="AI28" s="812"/>
      <c r="AJ28" s="812"/>
      <c r="AK28" s="812"/>
      <c r="AL28" s="812"/>
      <c r="AM28" s="812"/>
      <c r="AN28" s="812"/>
      <c r="AO28" s="812"/>
      <c r="AP28" s="812"/>
      <c r="AQ28" s="812"/>
      <c r="AR28" s="812"/>
      <c r="AS28" s="812"/>
      <c r="AT28" s="812"/>
      <c r="AU28" s="812"/>
      <c r="AV28" s="812"/>
      <c r="AW28" s="812"/>
      <c r="AX28" s="812"/>
      <c r="AY28" s="812"/>
      <c r="AZ28" s="812"/>
      <c r="BA28" s="812"/>
      <c r="BB28" s="812"/>
      <c r="BC28" s="812"/>
      <c r="BD28" s="812"/>
      <c r="BE28" s="812"/>
      <c r="BF28" s="812"/>
      <c r="BG28" s="813"/>
      <c r="BI28" s="144"/>
      <c r="BJ28" s="144"/>
      <c r="BK28" s="144"/>
    </row>
    <row r="29" spans="5:63" s="221" customFormat="1" ht="18" customHeight="1" thickTop="1">
      <c r="E29" s="294">
        <v>1</v>
      </c>
      <c r="F29" s="1230" t="s">
        <v>226</v>
      </c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7"/>
      <c r="S29" s="588" t="s">
        <v>134</v>
      </c>
      <c r="T29" s="589"/>
      <c r="U29" s="590"/>
      <c r="V29" s="591">
        <v>2.5</v>
      </c>
      <c r="W29" s="616"/>
      <c r="X29" s="1231">
        <f aca="true" t="shared" si="1" ref="X29:X39">V29*36</f>
        <v>90</v>
      </c>
      <c r="Y29" s="1232"/>
      <c r="Z29" s="583">
        <f aca="true" t="shared" si="2" ref="Z29:Z39">AB29+AD29+AF29</f>
        <v>45</v>
      </c>
      <c r="AA29" s="584"/>
      <c r="AB29" s="581">
        <v>27</v>
      </c>
      <c r="AC29" s="584"/>
      <c r="AD29" s="581">
        <v>18</v>
      </c>
      <c r="AE29" s="584"/>
      <c r="AF29" s="581"/>
      <c r="AG29" s="594"/>
      <c r="AH29" s="581">
        <f aca="true" t="shared" si="3" ref="AH29:AH39">X29-Z29</f>
        <v>45</v>
      </c>
      <c r="AI29" s="582"/>
      <c r="AJ29" s="583"/>
      <c r="AK29" s="584"/>
      <c r="AL29" s="581" t="s">
        <v>222</v>
      </c>
      <c r="AM29" s="584"/>
      <c r="AN29" s="581"/>
      <c r="AO29" s="584"/>
      <c r="AP29" s="581"/>
      <c r="AQ29" s="582"/>
      <c r="AR29" s="583"/>
      <c r="AS29" s="584"/>
      <c r="AT29" s="581"/>
      <c r="AU29" s="584"/>
      <c r="AV29" s="581"/>
      <c r="AW29" s="584"/>
      <c r="AX29" s="581">
        <v>2.5</v>
      </c>
      <c r="AY29" s="584"/>
      <c r="AZ29" s="581"/>
      <c r="BA29" s="584"/>
      <c r="BB29" s="581"/>
      <c r="BC29" s="584"/>
      <c r="BD29" s="581"/>
      <c r="BE29" s="584"/>
      <c r="BF29" s="581"/>
      <c r="BG29" s="582"/>
      <c r="BI29" s="222"/>
      <c r="BJ29" s="222"/>
      <c r="BK29" s="222"/>
    </row>
    <row r="30" spans="5:63" s="221" customFormat="1" ht="18" customHeight="1">
      <c r="E30" s="295">
        <f>E29+1</f>
        <v>2</v>
      </c>
      <c r="F30" s="1230" t="s">
        <v>212</v>
      </c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7"/>
      <c r="S30" s="588" t="s">
        <v>291</v>
      </c>
      <c r="T30" s="589"/>
      <c r="U30" s="590"/>
      <c r="V30" s="591">
        <v>1</v>
      </c>
      <c r="W30" s="616"/>
      <c r="X30" s="1231">
        <f>V30*36</f>
        <v>36</v>
      </c>
      <c r="Y30" s="1232"/>
      <c r="Z30" s="583">
        <f>AB30+AD30+AF30</f>
        <v>18</v>
      </c>
      <c r="AA30" s="584"/>
      <c r="AB30" s="581"/>
      <c r="AC30" s="584"/>
      <c r="AD30" s="581">
        <v>18</v>
      </c>
      <c r="AE30" s="584"/>
      <c r="AF30" s="581"/>
      <c r="AG30" s="594"/>
      <c r="AH30" s="581">
        <f>X30-Z30</f>
        <v>18</v>
      </c>
      <c r="AI30" s="582"/>
      <c r="AJ30" s="583"/>
      <c r="AK30" s="584"/>
      <c r="AL30" s="581">
        <v>2</v>
      </c>
      <c r="AM30" s="584"/>
      <c r="AN30" s="581"/>
      <c r="AO30" s="584"/>
      <c r="AP30" s="581"/>
      <c r="AQ30" s="582"/>
      <c r="AR30" s="583"/>
      <c r="AS30" s="584"/>
      <c r="AT30" s="581">
        <v>1</v>
      </c>
      <c r="AU30" s="584"/>
      <c r="AV30" s="581"/>
      <c r="AW30" s="584"/>
      <c r="AX30" s="581"/>
      <c r="AY30" s="584"/>
      <c r="AZ30" s="581"/>
      <c r="BA30" s="584"/>
      <c r="BB30" s="581"/>
      <c r="BC30" s="584"/>
      <c r="BD30" s="581"/>
      <c r="BE30" s="584"/>
      <c r="BF30" s="581"/>
      <c r="BG30" s="582"/>
      <c r="BI30" s="222"/>
      <c r="BJ30" s="222"/>
      <c r="BK30" s="222"/>
    </row>
    <row r="31" spans="5:63" s="221" customFormat="1" ht="18" customHeight="1">
      <c r="E31" s="295">
        <v>3</v>
      </c>
      <c r="F31" s="1230" t="s">
        <v>141</v>
      </c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7"/>
      <c r="S31" s="588" t="s">
        <v>136</v>
      </c>
      <c r="T31" s="589"/>
      <c r="U31" s="590"/>
      <c r="V31" s="591">
        <v>2</v>
      </c>
      <c r="W31" s="616"/>
      <c r="X31" s="1231">
        <f t="shared" si="1"/>
        <v>72</v>
      </c>
      <c r="Y31" s="1232"/>
      <c r="Z31" s="583">
        <f t="shared" si="2"/>
        <v>36</v>
      </c>
      <c r="AA31" s="584"/>
      <c r="AB31" s="581">
        <v>18</v>
      </c>
      <c r="AC31" s="584"/>
      <c r="AD31" s="581">
        <v>18</v>
      </c>
      <c r="AE31" s="584"/>
      <c r="AF31" s="581"/>
      <c r="AG31" s="594"/>
      <c r="AH31" s="581">
        <f t="shared" si="3"/>
        <v>36</v>
      </c>
      <c r="AI31" s="582"/>
      <c r="AJ31" s="583"/>
      <c r="AK31" s="584"/>
      <c r="AL31" s="581">
        <v>6</v>
      </c>
      <c r="AM31" s="584"/>
      <c r="AN31" s="581"/>
      <c r="AO31" s="584"/>
      <c r="AP31" s="581"/>
      <c r="AQ31" s="582"/>
      <c r="AR31" s="583"/>
      <c r="AS31" s="584"/>
      <c r="AT31" s="581"/>
      <c r="AU31" s="584"/>
      <c r="AV31" s="581"/>
      <c r="AW31" s="584"/>
      <c r="AX31" s="581"/>
      <c r="AY31" s="584"/>
      <c r="AZ31" s="581"/>
      <c r="BA31" s="584"/>
      <c r="BB31" s="581">
        <v>2</v>
      </c>
      <c r="BC31" s="584"/>
      <c r="BD31" s="581"/>
      <c r="BE31" s="584"/>
      <c r="BF31" s="581"/>
      <c r="BG31" s="582"/>
      <c r="BI31" s="222"/>
      <c r="BJ31" s="222"/>
      <c r="BK31" s="222"/>
    </row>
    <row r="32" spans="5:63" s="221" customFormat="1" ht="18" customHeight="1">
      <c r="E32" s="295">
        <f>E31+1</f>
        <v>4</v>
      </c>
      <c r="F32" s="1230" t="s">
        <v>137</v>
      </c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7"/>
      <c r="S32" s="588" t="s">
        <v>138</v>
      </c>
      <c r="T32" s="589"/>
      <c r="U32" s="590"/>
      <c r="V32" s="591">
        <v>1.5</v>
      </c>
      <c r="W32" s="616"/>
      <c r="X32" s="1231">
        <f t="shared" si="1"/>
        <v>54</v>
      </c>
      <c r="Y32" s="1232"/>
      <c r="Z32" s="583">
        <f t="shared" si="2"/>
        <v>27</v>
      </c>
      <c r="AA32" s="584"/>
      <c r="AB32" s="581">
        <v>18</v>
      </c>
      <c r="AC32" s="584"/>
      <c r="AD32" s="581">
        <v>9</v>
      </c>
      <c r="AE32" s="584"/>
      <c r="AF32" s="581"/>
      <c r="AG32" s="594"/>
      <c r="AH32" s="581">
        <f t="shared" si="3"/>
        <v>27</v>
      </c>
      <c r="AI32" s="582"/>
      <c r="AJ32" s="583"/>
      <c r="AK32" s="584"/>
      <c r="AL32" s="581">
        <v>5</v>
      </c>
      <c r="AM32" s="584"/>
      <c r="AN32" s="581"/>
      <c r="AO32" s="584"/>
      <c r="AP32" s="581"/>
      <c r="AQ32" s="582"/>
      <c r="AR32" s="583"/>
      <c r="AS32" s="584"/>
      <c r="AT32" s="581"/>
      <c r="AU32" s="584"/>
      <c r="AV32" s="581"/>
      <c r="AW32" s="584"/>
      <c r="AX32" s="581"/>
      <c r="AY32" s="584"/>
      <c r="AZ32" s="581">
        <v>1.5</v>
      </c>
      <c r="BA32" s="584"/>
      <c r="BB32" s="581"/>
      <c r="BC32" s="584"/>
      <c r="BD32" s="581"/>
      <c r="BE32" s="584"/>
      <c r="BF32" s="581"/>
      <c r="BG32" s="582"/>
      <c r="BI32" s="222"/>
      <c r="BJ32" s="222"/>
      <c r="BK32" s="222"/>
    </row>
    <row r="33" spans="5:63" s="221" customFormat="1" ht="18" customHeight="1">
      <c r="E33" s="295">
        <f>E32+1</f>
        <v>5</v>
      </c>
      <c r="F33" s="1230" t="s">
        <v>139</v>
      </c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7"/>
      <c r="S33" s="588" t="s">
        <v>140</v>
      </c>
      <c r="T33" s="589"/>
      <c r="U33" s="590"/>
      <c r="V33" s="591">
        <v>1.5</v>
      </c>
      <c r="W33" s="616"/>
      <c r="X33" s="1231">
        <f t="shared" si="1"/>
        <v>54</v>
      </c>
      <c r="Y33" s="1232"/>
      <c r="Z33" s="583">
        <f t="shared" si="2"/>
        <v>27</v>
      </c>
      <c r="AA33" s="584"/>
      <c r="AB33" s="581">
        <v>18</v>
      </c>
      <c r="AC33" s="584"/>
      <c r="AD33" s="581">
        <v>9</v>
      </c>
      <c r="AE33" s="584"/>
      <c r="AF33" s="581"/>
      <c r="AG33" s="594"/>
      <c r="AH33" s="581">
        <f t="shared" si="3"/>
        <v>27</v>
      </c>
      <c r="AI33" s="582"/>
      <c r="AJ33" s="583"/>
      <c r="AK33" s="584"/>
      <c r="AL33" s="581">
        <v>5</v>
      </c>
      <c r="AM33" s="584"/>
      <c r="AN33" s="581"/>
      <c r="AO33" s="584"/>
      <c r="AP33" s="581"/>
      <c r="AQ33" s="582"/>
      <c r="AR33" s="583"/>
      <c r="AS33" s="584"/>
      <c r="AT33" s="581"/>
      <c r="AU33" s="584"/>
      <c r="AV33" s="581"/>
      <c r="AW33" s="584"/>
      <c r="AX33" s="581"/>
      <c r="AY33" s="584"/>
      <c r="AZ33" s="581">
        <v>1.5</v>
      </c>
      <c r="BA33" s="584"/>
      <c r="BB33" s="581"/>
      <c r="BC33" s="584"/>
      <c r="BD33" s="581"/>
      <c r="BE33" s="584"/>
      <c r="BF33" s="581"/>
      <c r="BG33" s="582"/>
      <c r="BI33" s="222"/>
      <c r="BJ33" s="222"/>
      <c r="BK33" s="222"/>
    </row>
    <row r="34" spans="5:63" s="221" customFormat="1" ht="17.25" customHeight="1">
      <c r="E34" s="295">
        <f>E33+1</f>
        <v>6</v>
      </c>
      <c r="F34" s="1230" t="s">
        <v>143</v>
      </c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7"/>
      <c r="S34" s="588" t="s">
        <v>142</v>
      </c>
      <c r="T34" s="589"/>
      <c r="U34" s="590"/>
      <c r="V34" s="591">
        <v>1.5</v>
      </c>
      <c r="W34" s="616"/>
      <c r="X34" s="1231">
        <f t="shared" si="1"/>
        <v>54</v>
      </c>
      <c r="Y34" s="1232"/>
      <c r="Z34" s="583">
        <f t="shared" si="2"/>
        <v>27</v>
      </c>
      <c r="AA34" s="584"/>
      <c r="AB34" s="581">
        <v>18</v>
      </c>
      <c r="AC34" s="584"/>
      <c r="AD34" s="581">
        <v>9</v>
      </c>
      <c r="AE34" s="584"/>
      <c r="AF34" s="581"/>
      <c r="AG34" s="594"/>
      <c r="AH34" s="581">
        <f t="shared" si="3"/>
        <v>27</v>
      </c>
      <c r="AI34" s="582"/>
      <c r="AJ34" s="583"/>
      <c r="AK34" s="584"/>
      <c r="AL34" s="581">
        <v>8</v>
      </c>
      <c r="AM34" s="584"/>
      <c r="AN34" s="581"/>
      <c r="AO34" s="584"/>
      <c r="AP34" s="581"/>
      <c r="AQ34" s="582"/>
      <c r="AR34" s="583"/>
      <c r="AS34" s="584"/>
      <c r="AT34" s="581"/>
      <c r="AU34" s="584"/>
      <c r="AV34" s="581"/>
      <c r="AW34" s="584"/>
      <c r="AX34" s="581"/>
      <c r="AY34" s="584"/>
      <c r="AZ34" s="581"/>
      <c r="BA34" s="584"/>
      <c r="BB34" s="581"/>
      <c r="BC34" s="584"/>
      <c r="BD34" s="581"/>
      <c r="BE34" s="584"/>
      <c r="BF34" s="581">
        <v>1.68</v>
      </c>
      <c r="BG34" s="582"/>
      <c r="BI34" s="222"/>
      <c r="BJ34" s="222"/>
      <c r="BK34" s="222"/>
    </row>
    <row r="35" spans="5:63" s="221" customFormat="1" ht="17.25" customHeight="1">
      <c r="E35" s="295">
        <f>E34+1</f>
        <v>7</v>
      </c>
      <c r="F35" s="1230" t="s">
        <v>290</v>
      </c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7"/>
      <c r="S35" s="588" t="s">
        <v>144</v>
      </c>
      <c r="T35" s="589"/>
      <c r="U35" s="590"/>
      <c r="V35" s="591">
        <v>1.5</v>
      </c>
      <c r="W35" s="616"/>
      <c r="X35" s="1231">
        <f t="shared" si="1"/>
        <v>54</v>
      </c>
      <c r="Y35" s="1232"/>
      <c r="Z35" s="583">
        <f t="shared" si="2"/>
        <v>27</v>
      </c>
      <c r="AA35" s="584"/>
      <c r="AB35" s="581">
        <v>18</v>
      </c>
      <c r="AC35" s="584"/>
      <c r="AD35" s="581">
        <v>9</v>
      </c>
      <c r="AE35" s="584"/>
      <c r="AF35" s="581"/>
      <c r="AG35" s="594"/>
      <c r="AH35" s="581">
        <f t="shared" si="3"/>
        <v>27</v>
      </c>
      <c r="AI35" s="582"/>
      <c r="AJ35" s="583"/>
      <c r="AK35" s="584"/>
      <c r="AL35" s="581">
        <v>8</v>
      </c>
      <c r="AM35" s="584"/>
      <c r="AN35" s="581"/>
      <c r="AO35" s="584"/>
      <c r="AP35" s="581"/>
      <c r="AQ35" s="582"/>
      <c r="AR35" s="583"/>
      <c r="AS35" s="584"/>
      <c r="AT35" s="581"/>
      <c r="AU35" s="584"/>
      <c r="AV35" s="581"/>
      <c r="AW35" s="584"/>
      <c r="AX35" s="581"/>
      <c r="AY35" s="584"/>
      <c r="AZ35" s="581"/>
      <c r="BA35" s="584"/>
      <c r="BB35" s="581"/>
      <c r="BC35" s="584"/>
      <c r="BD35" s="581"/>
      <c r="BE35" s="584"/>
      <c r="BF35" s="581">
        <v>1.68</v>
      </c>
      <c r="BG35" s="582"/>
      <c r="BI35" s="222"/>
      <c r="BJ35" s="222"/>
      <c r="BK35" s="222"/>
    </row>
    <row r="36" spans="5:63" s="221" customFormat="1" ht="18" customHeight="1">
      <c r="E36" s="295">
        <v>8</v>
      </c>
      <c r="F36" s="1230" t="s">
        <v>213</v>
      </c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7"/>
      <c r="S36" s="588" t="s">
        <v>292</v>
      </c>
      <c r="T36" s="589"/>
      <c r="U36" s="590"/>
      <c r="V36" s="591">
        <v>1.5</v>
      </c>
      <c r="W36" s="616"/>
      <c r="X36" s="1231">
        <f t="shared" si="1"/>
        <v>54</v>
      </c>
      <c r="Y36" s="1232"/>
      <c r="Z36" s="583">
        <f t="shared" si="2"/>
        <v>27</v>
      </c>
      <c r="AA36" s="584"/>
      <c r="AB36" s="581">
        <v>18</v>
      </c>
      <c r="AC36" s="584"/>
      <c r="AD36" s="581">
        <v>9</v>
      </c>
      <c r="AE36" s="584"/>
      <c r="AF36" s="581"/>
      <c r="AG36" s="594"/>
      <c r="AH36" s="581">
        <f t="shared" si="3"/>
        <v>27</v>
      </c>
      <c r="AI36" s="582"/>
      <c r="AJ36" s="583"/>
      <c r="AK36" s="584"/>
      <c r="AL36" s="581">
        <v>2</v>
      </c>
      <c r="AM36" s="584"/>
      <c r="AN36" s="581"/>
      <c r="AO36" s="584"/>
      <c r="AP36" s="581"/>
      <c r="AQ36" s="582"/>
      <c r="AR36" s="583"/>
      <c r="AS36" s="584"/>
      <c r="AT36" s="581">
        <v>1.5</v>
      </c>
      <c r="AU36" s="584"/>
      <c r="AV36" s="581"/>
      <c r="AW36" s="584"/>
      <c r="AX36" s="581"/>
      <c r="AY36" s="584"/>
      <c r="AZ36" s="581"/>
      <c r="BA36" s="584"/>
      <c r="BB36" s="581"/>
      <c r="BC36" s="584"/>
      <c r="BD36" s="581"/>
      <c r="BE36" s="584"/>
      <c r="BF36" s="581"/>
      <c r="BG36" s="582"/>
      <c r="BI36" s="222"/>
      <c r="BJ36" s="222"/>
      <c r="BK36" s="222"/>
    </row>
    <row r="37" spans="5:63" s="221" customFormat="1" ht="18" customHeight="1">
      <c r="E37" s="295">
        <f>E36+1</f>
        <v>9</v>
      </c>
      <c r="F37" s="1230" t="s">
        <v>210</v>
      </c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7"/>
      <c r="S37" s="588" t="s">
        <v>293</v>
      </c>
      <c r="T37" s="589"/>
      <c r="U37" s="590"/>
      <c r="V37" s="591">
        <v>1</v>
      </c>
      <c r="W37" s="616"/>
      <c r="X37" s="1231">
        <f t="shared" si="1"/>
        <v>36</v>
      </c>
      <c r="Y37" s="1232"/>
      <c r="Z37" s="583">
        <f t="shared" si="2"/>
        <v>18</v>
      </c>
      <c r="AA37" s="584"/>
      <c r="AB37" s="581">
        <v>18</v>
      </c>
      <c r="AC37" s="584"/>
      <c r="AD37" s="581"/>
      <c r="AE37" s="584"/>
      <c r="AF37" s="581"/>
      <c r="AG37" s="594"/>
      <c r="AH37" s="581">
        <f t="shared" si="3"/>
        <v>18</v>
      </c>
      <c r="AI37" s="582"/>
      <c r="AJ37" s="583"/>
      <c r="AK37" s="584"/>
      <c r="AL37" s="581">
        <v>1</v>
      </c>
      <c r="AM37" s="584"/>
      <c r="AN37" s="581"/>
      <c r="AO37" s="584"/>
      <c r="AP37" s="581"/>
      <c r="AQ37" s="582"/>
      <c r="AR37" s="583">
        <v>1</v>
      </c>
      <c r="AS37" s="584"/>
      <c r="AT37" s="581"/>
      <c r="AU37" s="584"/>
      <c r="AV37" s="581"/>
      <c r="AW37" s="584"/>
      <c r="AX37" s="581"/>
      <c r="AY37" s="584"/>
      <c r="AZ37" s="581"/>
      <c r="BA37" s="584"/>
      <c r="BB37" s="581"/>
      <c r="BC37" s="584"/>
      <c r="BD37" s="581"/>
      <c r="BE37" s="584"/>
      <c r="BF37" s="581"/>
      <c r="BG37" s="582"/>
      <c r="BI37" s="222"/>
      <c r="BJ37" s="222"/>
      <c r="BK37" s="222"/>
    </row>
    <row r="38" spans="5:63" s="221" customFormat="1" ht="18" customHeight="1">
      <c r="E38" s="295">
        <f>E37+1</f>
        <v>10</v>
      </c>
      <c r="F38" s="1219" t="s">
        <v>211</v>
      </c>
      <c r="G38" s="1220"/>
      <c r="H38" s="1220"/>
      <c r="I38" s="1220"/>
      <c r="J38" s="1220"/>
      <c r="K38" s="1220"/>
      <c r="L38" s="1220"/>
      <c r="M38" s="1220"/>
      <c r="N38" s="1220"/>
      <c r="O38" s="1220"/>
      <c r="P38" s="1220"/>
      <c r="Q38" s="1220"/>
      <c r="R38" s="1221"/>
      <c r="S38" s="1222" t="s">
        <v>294</v>
      </c>
      <c r="T38" s="1223"/>
      <c r="U38" s="1224"/>
      <c r="V38" s="1225">
        <v>1</v>
      </c>
      <c r="W38" s="1226"/>
      <c r="X38" s="1227">
        <f t="shared" si="1"/>
        <v>36</v>
      </c>
      <c r="Y38" s="1228"/>
      <c r="Z38" s="583">
        <f t="shared" si="2"/>
        <v>18</v>
      </c>
      <c r="AA38" s="584"/>
      <c r="AB38" s="800">
        <v>18</v>
      </c>
      <c r="AC38" s="1218"/>
      <c r="AD38" s="800"/>
      <c r="AE38" s="1218"/>
      <c r="AF38" s="800"/>
      <c r="AG38" s="1229"/>
      <c r="AH38" s="581">
        <f t="shared" si="3"/>
        <v>18</v>
      </c>
      <c r="AI38" s="582"/>
      <c r="AJ38" s="1217"/>
      <c r="AK38" s="1218"/>
      <c r="AL38" s="800">
        <v>1</v>
      </c>
      <c r="AM38" s="1218"/>
      <c r="AN38" s="800"/>
      <c r="AO38" s="1218"/>
      <c r="AP38" s="800"/>
      <c r="AQ38" s="801"/>
      <c r="AR38" s="1217">
        <v>1</v>
      </c>
      <c r="AS38" s="1218"/>
      <c r="AT38" s="800"/>
      <c r="AU38" s="1218"/>
      <c r="AV38" s="800"/>
      <c r="AW38" s="1218"/>
      <c r="AX38" s="800"/>
      <c r="AY38" s="1218"/>
      <c r="AZ38" s="800"/>
      <c r="BA38" s="1218"/>
      <c r="BB38" s="800"/>
      <c r="BC38" s="1218"/>
      <c r="BD38" s="800"/>
      <c r="BE38" s="1218"/>
      <c r="BF38" s="800"/>
      <c r="BG38" s="801"/>
      <c r="BI38" s="222"/>
      <c r="BJ38" s="222"/>
      <c r="BK38" s="222"/>
    </row>
    <row r="39" spans="5:63" s="221" customFormat="1" ht="33.75" customHeight="1" thickBot="1">
      <c r="E39" s="296">
        <v>11</v>
      </c>
      <c r="F39" s="1303" t="s">
        <v>133</v>
      </c>
      <c r="G39" s="1304"/>
      <c r="H39" s="1304"/>
      <c r="I39" s="1304"/>
      <c r="J39" s="1304"/>
      <c r="K39" s="1304"/>
      <c r="L39" s="1304"/>
      <c r="M39" s="1304"/>
      <c r="N39" s="1304"/>
      <c r="O39" s="1304"/>
      <c r="P39" s="1304"/>
      <c r="Q39" s="1304"/>
      <c r="R39" s="1305"/>
      <c r="S39" s="1350" t="s">
        <v>295</v>
      </c>
      <c r="T39" s="1351"/>
      <c r="U39" s="1352"/>
      <c r="V39" s="1298">
        <v>14</v>
      </c>
      <c r="W39" s="1299"/>
      <c r="X39" s="1300">
        <f t="shared" si="1"/>
        <v>504</v>
      </c>
      <c r="Y39" s="1301"/>
      <c r="Z39" s="1302">
        <f t="shared" si="2"/>
        <v>252</v>
      </c>
      <c r="AA39" s="1289"/>
      <c r="AB39" s="1288"/>
      <c r="AC39" s="1289"/>
      <c r="AD39" s="1288">
        <v>252</v>
      </c>
      <c r="AE39" s="1289"/>
      <c r="AF39" s="1288"/>
      <c r="AG39" s="1290"/>
      <c r="AH39" s="1288">
        <f t="shared" si="3"/>
        <v>252</v>
      </c>
      <c r="AI39" s="1306"/>
      <c r="AJ39" s="1302"/>
      <c r="AK39" s="1289"/>
      <c r="AL39" s="1286" t="s">
        <v>135</v>
      </c>
      <c r="AM39" s="1287"/>
      <c r="AN39" s="1288"/>
      <c r="AO39" s="1289"/>
      <c r="AP39" s="1288"/>
      <c r="AQ39" s="1306"/>
      <c r="AR39" s="1302">
        <v>2</v>
      </c>
      <c r="AS39" s="1289"/>
      <c r="AT39" s="1288">
        <v>2</v>
      </c>
      <c r="AU39" s="1289"/>
      <c r="AV39" s="1288">
        <v>2</v>
      </c>
      <c r="AW39" s="1289"/>
      <c r="AX39" s="1288">
        <v>2</v>
      </c>
      <c r="AY39" s="1289"/>
      <c r="AZ39" s="1288">
        <v>2</v>
      </c>
      <c r="BA39" s="1289"/>
      <c r="BB39" s="1288">
        <v>2</v>
      </c>
      <c r="BC39" s="1289"/>
      <c r="BD39" s="1288">
        <v>2</v>
      </c>
      <c r="BE39" s="1289"/>
      <c r="BF39" s="1288"/>
      <c r="BG39" s="1306"/>
      <c r="BI39" s="222"/>
      <c r="BJ39" s="222"/>
      <c r="BK39" s="222"/>
    </row>
    <row r="40" spans="1:63" s="332" customFormat="1" ht="21" customHeight="1" thickBot="1">
      <c r="A40" s="303"/>
      <c r="B40" s="303"/>
      <c r="C40" s="303"/>
      <c r="E40" s="333"/>
      <c r="F40" s="1291" t="s">
        <v>75</v>
      </c>
      <c r="G40" s="1291"/>
      <c r="H40" s="1291"/>
      <c r="I40" s="1291"/>
      <c r="J40" s="1291"/>
      <c r="K40" s="1291"/>
      <c r="L40" s="1291"/>
      <c r="M40" s="1291"/>
      <c r="N40" s="1291"/>
      <c r="O40" s="1291"/>
      <c r="P40" s="1291"/>
      <c r="Q40" s="1291"/>
      <c r="R40" s="1291"/>
      <c r="S40" s="1291"/>
      <c r="T40" s="1291"/>
      <c r="U40" s="1292"/>
      <c r="V40" s="1275">
        <f>SUM(V29:W39)</f>
        <v>29</v>
      </c>
      <c r="W40" s="1276"/>
      <c r="X40" s="1279">
        <f>SUM(X29:Y39)</f>
        <v>1044</v>
      </c>
      <c r="Y40" s="1280"/>
      <c r="Z40" s="1275">
        <f>SUM(Z29:AA39)</f>
        <v>522</v>
      </c>
      <c r="AA40" s="1276"/>
      <c r="AB40" s="1275">
        <f>SUM(AB29:AC39)</f>
        <v>171</v>
      </c>
      <c r="AC40" s="1276"/>
      <c r="AD40" s="1275">
        <f>SUM(AD29:AE39)</f>
        <v>351</v>
      </c>
      <c r="AE40" s="1276"/>
      <c r="AF40" s="1275">
        <f>SUM(AF29:AG39)</f>
        <v>0</v>
      </c>
      <c r="AG40" s="1276"/>
      <c r="AH40" s="1275">
        <f>SUM(AH29:AI39)</f>
        <v>522</v>
      </c>
      <c r="AI40" s="1276"/>
      <c r="AJ40" s="1275">
        <v>0</v>
      </c>
      <c r="AK40" s="1276"/>
      <c r="AL40" s="1279">
        <v>14</v>
      </c>
      <c r="AM40" s="1276"/>
      <c r="AN40" s="1279"/>
      <c r="AO40" s="1276"/>
      <c r="AP40" s="1279"/>
      <c r="AQ40" s="1280"/>
      <c r="AR40" s="1275">
        <f>SUM(AR29:AS39)</f>
        <v>4</v>
      </c>
      <c r="AS40" s="1276"/>
      <c r="AT40" s="1275">
        <f>SUM(AT29:AU39)</f>
        <v>4.5</v>
      </c>
      <c r="AU40" s="1276"/>
      <c r="AV40" s="1275">
        <f>SUM(AV29:AW39)</f>
        <v>2</v>
      </c>
      <c r="AW40" s="1276"/>
      <c r="AX40" s="1275">
        <f>SUM(AX29:AY39)</f>
        <v>4.5</v>
      </c>
      <c r="AY40" s="1276"/>
      <c r="AZ40" s="1275">
        <f>SUM(AZ29:BA39)</f>
        <v>5</v>
      </c>
      <c r="BA40" s="1276"/>
      <c r="BB40" s="1275">
        <f>SUM(BB29:BC39)</f>
        <v>4</v>
      </c>
      <c r="BC40" s="1276"/>
      <c r="BD40" s="1275">
        <f>SUM(BD29:BE39)</f>
        <v>2</v>
      </c>
      <c r="BE40" s="1276"/>
      <c r="BF40" s="1277">
        <f>SUM(BF29:BG39)</f>
        <v>3.36</v>
      </c>
      <c r="BG40" s="1278"/>
      <c r="BH40" s="334"/>
      <c r="BI40" s="304"/>
      <c r="BJ40" s="304"/>
      <c r="BK40" s="304"/>
    </row>
    <row r="41" spans="5:63" s="314" customFormat="1" ht="27.75" customHeight="1" thickBot="1" thickTop="1">
      <c r="E41" s="1293" t="s">
        <v>74</v>
      </c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  <c r="AM41" s="1294"/>
      <c r="AN41" s="1294"/>
      <c r="AO41" s="1294"/>
      <c r="AP41" s="1294"/>
      <c r="AQ41" s="1294"/>
      <c r="AR41" s="1294"/>
      <c r="AS41" s="1294"/>
      <c r="AT41" s="1294"/>
      <c r="AU41" s="1294"/>
      <c r="AV41" s="1294"/>
      <c r="AW41" s="1294"/>
      <c r="AX41" s="1294"/>
      <c r="AY41" s="1294"/>
      <c r="AZ41" s="1294"/>
      <c r="BA41" s="1294"/>
      <c r="BB41" s="1294"/>
      <c r="BC41" s="1294"/>
      <c r="BD41" s="1294"/>
      <c r="BE41" s="1294"/>
      <c r="BF41" s="1294"/>
      <c r="BG41" s="1295"/>
      <c r="BI41" s="315"/>
      <c r="BJ41" s="315"/>
      <c r="BK41" s="315"/>
    </row>
    <row r="42" spans="5:63" s="221" customFormat="1" ht="16.5" customHeight="1" thickTop="1">
      <c r="E42" s="220">
        <v>12</v>
      </c>
      <c r="F42" s="1271" t="s">
        <v>145</v>
      </c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3"/>
      <c r="S42" s="1283" t="s">
        <v>146</v>
      </c>
      <c r="T42" s="1284"/>
      <c r="U42" s="1285"/>
      <c r="V42" s="1296">
        <v>2</v>
      </c>
      <c r="W42" s="1297"/>
      <c r="X42" s="1231">
        <f aca="true" t="shared" si="4" ref="X42:X49">V42*36</f>
        <v>72</v>
      </c>
      <c r="Y42" s="1232"/>
      <c r="Z42" s="1255">
        <f aca="true" t="shared" si="5" ref="Z42:Z48">AB42+AD42+AF42</f>
        <v>36</v>
      </c>
      <c r="AA42" s="1256"/>
      <c r="AB42" s="1281">
        <v>18</v>
      </c>
      <c r="AC42" s="1282"/>
      <c r="AD42" s="1281">
        <v>18</v>
      </c>
      <c r="AE42" s="1282"/>
      <c r="AF42" s="1281"/>
      <c r="AG42" s="1282"/>
      <c r="AH42" s="1249">
        <f aca="true" t="shared" si="6" ref="AH42:AH49">X42-Z42</f>
        <v>36</v>
      </c>
      <c r="AI42" s="1250"/>
      <c r="AJ42" s="564"/>
      <c r="AK42" s="1282"/>
      <c r="AL42" s="1281" t="s">
        <v>229</v>
      </c>
      <c r="AM42" s="1282"/>
      <c r="AN42" s="1281"/>
      <c r="AO42" s="1282"/>
      <c r="AP42" s="1281"/>
      <c r="AQ42" s="565"/>
      <c r="AR42" s="564"/>
      <c r="AS42" s="1282"/>
      <c r="AT42" s="1281"/>
      <c r="AU42" s="1282"/>
      <c r="AV42" s="1281">
        <v>2</v>
      </c>
      <c r="AW42" s="1282"/>
      <c r="AX42" s="1281"/>
      <c r="AY42" s="1282"/>
      <c r="AZ42" s="1281"/>
      <c r="BA42" s="1282"/>
      <c r="BB42" s="1281"/>
      <c r="BC42" s="1282"/>
      <c r="BD42" s="1281"/>
      <c r="BE42" s="1282"/>
      <c r="BF42" s="1281"/>
      <c r="BG42" s="565"/>
      <c r="BI42" s="222"/>
      <c r="BJ42" s="222"/>
      <c r="BK42" s="222"/>
    </row>
    <row r="43" spans="5:63" s="221" customFormat="1" ht="18" customHeight="1">
      <c r="E43" s="295">
        <f aca="true" t="shared" si="7" ref="E43:E49">E42+1</f>
        <v>13</v>
      </c>
      <c r="F43" s="585" t="s">
        <v>297</v>
      </c>
      <c r="G43" s="1230"/>
      <c r="H43" s="1230"/>
      <c r="I43" s="1230"/>
      <c r="J43" s="1230"/>
      <c r="K43" s="1230"/>
      <c r="L43" s="1230"/>
      <c r="M43" s="1230"/>
      <c r="N43" s="1230"/>
      <c r="O43" s="1230"/>
      <c r="P43" s="1230"/>
      <c r="Q43" s="1230"/>
      <c r="R43" s="1263"/>
      <c r="S43" s="588" t="s">
        <v>147</v>
      </c>
      <c r="T43" s="1264"/>
      <c r="U43" s="1265"/>
      <c r="V43" s="591">
        <v>15</v>
      </c>
      <c r="W43" s="616"/>
      <c r="X43" s="1231">
        <f t="shared" si="4"/>
        <v>540</v>
      </c>
      <c r="Y43" s="1232"/>
      <c r="Z43" s="1255">
        <f t="shared" si="5"/>
        <v>225</v>
      </c>
      <c r="AA43" s="1256"/>
      <c r="AB43" s="581">
        <v>108</v>
      </c>
      <c r="AC43" s="584"/>
      <c r="AD43" s="581">
        <v>117</v>
      </c>
      <c r="AE43" s="584"/>
      <c r="AF43" s="581"/>
      <c r="AG43" s="584"/>
      <c r="AH43" s="1249">
        <f t="shared" si="6"/>
        <v>315</v>
      </c>
      <c r="AI43" s="1250"/>
      <c r="AJ43" s="583" t="s">
        <v>148</v>
      </c>
      <c r="AK43" s="584"/>
      <c r="AL43" s="581" t="s">
        <v>232</v>
      </c>
      <c r="AM43" s="584"/>
      <c r="AN43" s="581"/>
      <c r="AO43" s="584"/>
      <c r="AP43" s="581"/>
      <c r="AQ43" s="582"/>
      <c r="AR43" s="583">
        <v>4</v>
      </c>
      <c r="AS43" s="584"/>
      <c r="AT43" s="581">
        <v>4.5</v>
      </c>
      <c r="AU43" s="584"/>
      <c r="AV43" s="581">
        <v>4</v>
      </c>
      <c r="AW43" s="584"/>
      <c r="AX43" s="581"/>
      <c r="AY43" s="584"/>
      <c r="AZ43" s="581"/>
      <c r="BA43" s="584"/>
      <c r="BB43" s="581"/>
      <c r="BC43" s="584"/>
      <c r="BD43" s="581"/>
      <c r="BE43" s="584"/>
      <c r="BF43" s="581"/>
      <c r="BG43" s="582"/>
      <c r="BI43" s="222"/>
      <c r="BJ43" s="222"/>
      <c r="BK43" s="222"/>
    </row>
    <row r="44" spans="5:63" s="221" customFormat="1" ht="18" customHeight="1">
      <c r="E44" s="295">
        <f t="shared" si="7"/>
        <v>14</v>
      </c>
      <c r="F44" s="1261" t="s">
        <v>298</v>
      </c>
      <c r="G44" s="1219"/>
      <c r="H44" s="1219"/>
      <c r="I44" s="1219"/>
      <c r="J44" s="1219"/>
      <c r="K44" s="1219"/>
      <c r="L44" s="1219"/>
      <c r="M44" s="1219"/>
      <c r="N44" s="1219"/>
      <c r="O44" s="1219"/>
      <c r="P44" s="1219"/>
      <c r="Q44" s="1219"/>
      <c r="R44" s="1262"/>
      <c r="S44" s="1222" t="s">
        <v>149</v>
      </c>
      <c r="T44" s="1353"/>
      <c r="U44" s="1354"/>
      <c r="V44" s="591">
        <v>8.5</v>
      </c>
      <c r="W44" s="616"/>
      <c r="X44" s="1231">
        <f t="shared" si="4"/>
        <v>306</v>
      </c>
      <c r="Y44" s="1232"/>
      <c r="Z44" s="1255">
        <f t="shared" si="5"/>
        <v>126</v>
      </c>
      <c r="AA44" s="1256"/>
      <c r="AB44" s="581">
        <v>54</v>
      </c>
      <c r="AC44" s="584"/>
      <c r="AD44" s="581">
        <v>72</v>
      </c>
      <c r="AE44" s="584"/>
      <c r="AF44" s="581"/>
      <c r="AG44" s="584"/>
      <c r="AH44" s="1249">
        <f t="shared" si="6"/>
        <v>180</v>
      </c>
      <c r="AI44" s="1250"/>
      <c r="AJ44" s="583">
        <v>1</v>
      </c>
      <c r="AK44" s="584"/>
      <c r="AL44" s="581">
        <v>2</v>
      </c>
      <c r="AM44" s="584"/>
      <c r="AN44" s="581"/>
      <c r="AO44" s="584"/>
      <c r="AP44" s="581"/>
      <c r="AQ44" s="582"/>
      <c r="AR44" s="583">
        <v>5</v>
      </c>
      <c r="AS44" s="584"/>
      <c r="AT44" s="581">
        <v>2</v>
      </c>
      <c r="AU44" s="584"/>
      <c r="AV44" s="581"/>
      <c r="AW44" s="584"/>
      <c r="AX44" s="581"/>
      <c r="AY44" s="584"/>
      <c r="AZ44" s="581"/>
      <c r="BA44" s="584"/>
      <c r="BB44" s="581"/>
      <c r="BC44" s="584"/>
      <c r="BD44" s="581"/>
      <c r="BE44" s="584"/>
      <c r="BF44" s="581"/>
      <c r="BG44" s="582"/>
      <c r="BI44" s="222"/>
      <c r="BJ44" s="222"/>
      <c r="BK44" s="222"/>
    </row>
    <row r="45" spans="5:63" s="221" customFormat="1" ht="18" customHeight="1">
      <c r="E45" s="295">
        <f t="shared" si="7"/>
        <v>15</v>
      </c>
      <c r="F45" s="585" t="s">
        <v>152</v>
      </c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7"/>
      <c r="S45" s="588" t="s">
        <v>299</v>
      </c>
      <c r="T45" s="1264"/>
      <c r="U45" s="1265"/>
      <c r="V45" s="591">
        <v>3</v>
      </c>
      <c r="W45" s="616"/>
      <c r="X45" s="1235">
        <f t="shared" si="4"/>
        <v>108</v>
      </c>
      <c r="Y45" s="592"/>
      <c r="Z45" s="1255">
        <f t="shared" si="5"/>
        <v>36</v>
      </c>
      <c r="AA45" s="1256"/>
      <c r="AB45" s="581">
        <v>18</v>
      </c>
      <c r="AC45" s="584"/>
      <c r="AD45" s="581"/>
      <c r="AE45" s="584"/>
      <c r="AF45" s="581">
        <v>18</v>
      </c>
      <c r="AG45" s="584"/>
      <c r="AH45" s="1249">
        <f t="shared" si="6"/>
        <v>72</v>
      </c>
      <c r="AI45" s="1250"/>
      <c r="AJ45" s="583">
        <v>2</v>
      </c>
      <c r="AK45" s="584"/>
      <c r="AL45" s="581"/>
      <c r="AM45" s="584"/>
      <c r="AN45" s="581"/>
      <c r="AO45" s="584"/>
      <c r="AP45" s="581"/>
      <c r="AQ45" s="582"/>
      <c r="AR45" s="583"/>
      <c r="AS45" s="584"/>
      <c r="AT45" s="1355">
        <v>2</v>
      </c>
      <c r="AU45" s="1356"/>
      <c r="AV45" s="581"/>
      <c r="AW45" s="584"/>
      <c r="AX45" s="581"/>
      <c r="AY45" s="584"/>
      <c r="AZ45" s="581"/>
      <c r="BA45" s="584"/>
      <c r="BB45" s="581"/>
      <c r="BC45" s="584"/>
      <c r="BD45" s="581"/>
      <c r="BE45" s="584"/>
      <c r="BF45" s="581"/>
      <c r="BG45" s="582"/>
      <c r="BI45" s="222"/>
      <c r="BJ45" s="222"/>
      <c r="BK45" s="222"/>
    </row>
    <row r="46" spans="5:63" s="221" customFormat="1" ht="21.75" customHeight="1">
      <c r="E46" s="295">
        <f t="shared" si="7"/>
        <v>16</v>
      </c>
      <c r="F46" s="1274" t="s">
        <v>355</v>
      </c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7"/>
      <c r="S46" s="588" t="s">
        <v>301</v>
      </c>
      <c r="T46" s="1264"/>
      <c r="U46" s="1265"/>
      <c r="V46" s="591">
        <v>9</v>
      </c>
      <c r="W46" s="616"/>
      <c r="X46" s="1235">
        <f t="shared" si="4"/>
        <v>324</v>
      </c>
      <c r="Y46" s="592"/>
      <c r="Z46" s="1255">
        <f t="shared" si="5"/>
        <v>144</v>
      </c>
      <c r="AA46" s="1256"/>
      <c r="AB46" s="581">
        <v>36</v>
      </c>
      <c r="AC46" s="584"/>
      <c r="AD46" s="581">
        <v>36</v>
      </c>
      <c r="AE46" s="584"/>
      <c r="AF46" s="581">
        <v>72</v>
      </c>
      <c r="AG46" s="584"/>
      <c r="AH46" s="1249">
        <f t="shared" si="6"/>
        <v>180</v>
      </c>
      <c r="AI46" s="1250"/>
      <c r="AJ46" s="1238">
        <v>1</v>
      </c>
      <c r="AK46" s="1357"/>
      <c r="AL46" s="581"/>
      <c r="AM46" s="584"/>
      <c r="AN46" s="581"/>
      <c r="AO46" s="584"/>
      <c r="AP46" s="581"/>
      <c r="AQ46" s="582"/>
      <c r="AR46" s="583">
        <v>8</v>
      </c>
      <c r="AS46" s="584"/>
      <c r="AT46" s="581"/>
      <c r="AU46" s="584"/>
      <c r="AV46" s="581"/>
      <c r="AW46" s="584"/>
      <c r="AX46" s="581"/>
      <c r="AY46" s="584"/>
      <c r="AZ46" s="581"/>
      <c r="BA46" s="584"/>
      <c r="BB46" s="581"/>
      <c r="BC46" s="584"/>
      <c r="BD46" s="581"/>
      <c r="BE46" s="584"/>
      <c r="BF46" s="581"/>
      <c r="BG46" s="582"/>
      <c r="BI46" s="222"/>
      <c r="BJ46" s="222"/>
      <c r="BK46" s="222"/>
    </row>
    <row r="47" spans="5:63" s="221" customFormat="1" ht="38.25" customHeight="1">
      <c r="E47" s="295">
        <f t="shared" si="7"/>
        <v>17</v>
      </c>
      <c r="F47" s="585" t="s">
        <v>161</v>
      </c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7"/>
      <c r="S47" s="588" t="s">
        <v>300</v>
      </c>
      <c r="T47" s="1264"/>
      <c r="U47" s="1265"/>
      <c r="V47" s="591">
        <v>9</v>
      </c>
      <c r="W47" s="616"/>
      <c r="X47" s="1235">
        <f t="shared" si="4"/>
        <v>324</v>
      </c>
      <c r="Y47" s="592"/>
      <c r="Z47" s="1255">
        <f t="shared" si="5"/>
        <v>144</v>
      </c>
      <c r="AA47" s="1256"/>
      <c r="AB47" s="581">
        <v>36</v>
      </c>
      <c r="AC47" s="584"/>
      <c r="AD47" s="581">
        <v>36</v>
      </c>
      <c r="AE47" s="584"/>
      <c r="AF47" s="581">
        <v>72</v>
      </c>
      <c r="AG47" s="584"/>
      <c r="AH47" s="1249">
        <f t="shared" si="6"/>
        <v>180</v>
      </c>
      <c r="AI47" s="1250"/>
      <c r="AJ47" s="583">
        <v>2</v>
      </c>
      <c r="AK47" s="584"/>
      <c r="AL47" s="581"/>
      <c r="AM47" s="584"/>
      <c r="AN47" s="581"/>
      <c r="AO47" s="584"/>
      <c r="AP47" s="581"/>
      <c r="AQ47" s="582"/>
      <c r="AR47" s="583"/>
      <c r="AS47" s="584"/>
      <c r="AT47" s="581">
        <v>8</v>
      </c>
      <c r="AU47" s="584"/>
      <c r="AV47" s="581"/>
      <c r="AW47" s="584"/>
      <c r="AX47" s="581"/>
      <c r="AY47" s="584"/>
      <c r="AZ47" s="581"/>
      <c r="BA47" s="584"/>
      <c r="BB47" s="581"/>
      <c r="BC47" s="584"/>
      <c r="BD47" s="581"/>
      <c r="BE47" s="584"/>
      <c r="BF47" s="581"/>
      <c r="BG47" s="582"/>
      <c r="BI47" s="222"/>
      <c r="BJ47" s="222"/>
      <c r="BK47" s="222"/>
    </row>
    <row r="48" spans="5:63" s="221" customFormat="1" ht="18" customHeight="1">
      <c r="E48" s="295">
        <f t="shared" si="7"/>
        <v>18</v>
      </c>
      <c r="F48" s="585" t="s">
        <v>162</v>
      </c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7"/>
      <c r="S48" s="588" t="s">
        <v>347</v>
      </c>
      <c r="T48" s="1264"/>
      <c r="U48" s="1265"/>
      <c r="V48" s="591">
        <v>9</v>
      </c>
      <c r="W48" s="616"/>
      <c r="X48" s="1235">
        <f t="shared" si="4"/>
        <v>324</v>
      </c>
      <c r="Y48" s="592"/>
      <c r="Z48" s="1255">
        <f t="shared" si="5"/>
        <v>144</v>
      </c>
      <c r="AA48" s="1256"/>
      <c r="AB48" s="581">
        <v>36</v>
      </c>
      <c r="AC48" s="584"/>
      <c r="AD48" s="581">
        <v>36</v>
      </c>
      <c r="AE48" s="584"/>
      <c r="AF48" s="581">
        <v>72</v>
      </c>
      <c r="AG48" s="584"/>
      <c r="AH48" s="1249">
        <f t="shared" si="6"/>
        <v>180</v>
      </c>
      <c r="AI48" s="1250"/>
      <c r="AJ48" s="583">
        <v>3</v>
      </c>
      <c r="AK48" s="584"/>
      <c r="AL48" s="581"/>
      <c r="AM48" s="584"/>
      <c r="AN48" s="581"/>
      <c r="AO48" s="584"/>
      <c r="AP48" s="581"/>
      <c r="AQ48" s="582"/>
      <c r="AR48" s="583"/>
      <c r="AS48" s="584"/>
      <c r="AT48" s="581"/>
      <c r="AU48" s="584"/>
      <c r="AV48" s="581">
        <v>8</v>
      </c>
      <c r="AW48" s="584"/>
      <c r="AX48" s="581"/>
      <c r="AY48" s="584"/>
      <c r="AZ48" s="581"/>
      <c r="BA48" s="584"/>
      <c r="BB48" s="581"/>
      <c r="BC48" s="584"/>
      <c r="BD48" s="581"/>
      <c r="BE48" s="584"/>
      <c r="BF48" s="581"/>
      <c r="BG48" s="582"/>
      <c r="BI48" s="222"/>
      <c r="BJ48" s="222"/>
      <c r="BK48" s="222"/>
    </row>
    <row r="49" spans="5:63" s="221" customFormat="1" ht="18" customHeight="1" thickBot="1">
      <c r="E49" s="313">
        <f t="shared" si="7"/>
        <v>19</v>
      </c>
      <c r="F49" s="1261" t="s">
        <v>163</v>
      </c>
      <c r="G49" s="1220"/>
      <c r="H49" s="1220"/>
      <c r="I49" s="1220"/>
      <c r="J49" s="1220"/>
      <c r="K49" s="1220"/>
      <c r="L49" s="1220"/>
      <c r="M49" s="1220"/>
      <c r="N49" s="1220"/>
      <c r="O49" s="1220"/>
      <c r="P49" s="1220"/>
      <c r="Q49" s="1220"/>
      <c r="R49" s="1221"/>
      <c r="S49" s="1222" t="s">
        <v>348</v>
      </c>
      <c r="T49" s="1223"/>
      <c r="U49" s="1224"/>
      <c r="V49" s="1225">
        <v>9</v>
      </c>
      <c r="W49" s="1226"/>
      <c r="X49" s="1259">
        <f t="shared" si="4"/>
        <v>324</v>
      </c>
      <c r="Y49" s="1260"/>
      <c r="Z49" s="1257">
        <v>144</v>
      </c>
      <c r="AA49" s="1258"/>
      <c r="AB49" s="800">
        <v>36</v>
      </c>
      <c r="AC49" s="1218"/>
      <c r="AD49" s="800">
        <v>36</v>
      </c>
      <c r="AE49" s="1218"/>
      <c r="AF49" s="800">
        <v>72</v>
      </c>
      <c r="AG49" s="1229"/>
      <c r="AH49" s="1247">
        <f t="shared" si="6"/>
        <v>180</v>
      </c>
      <c r="AI49" s="1248"/>
      <c r="AJ49" s="1217">
        <v>4</v>
      </c>
      <c r="AK49" s="1218"/>
      <c r="AL49" s="800"/>
      <c r="AM49" s="1218"/>
      <c r="AN49" s="800"/>
      <c r="AO49" s="1218"/>
      <c r="AP49" s="800"/>
      <c r="AQ49" s="801"/>
      <c r="AR49" s="1217"/>
      <c r="AS49" s="1218"/>
      <c r="AT49" s="800"/>
      <c r="AU49" s="1218"/>
      <c r="AV49" s="800"/>
      <c r="AW49" s="1218"/>
      <c r="AX49" s="800">
        <v>8</v>
      </c>
      <c r="AY49" s="1218"/>
      <c r="AZ49" s="800"/>
      <c r="BA49" s="1218"/>
      <c r="BB49" s="800"/>
      <c r="BC49" s="1218"/>
      <c r="BD49" s="800"/>
      <c r="BE49" s="1218"/>
      <c r="BF49" s="800"/>
      <c r="BG49" s="801"/>
      <c r="BI49" s="222"/>
      <c r="BJ49" s="222"/>
      <c r="BK49" s="222"/>
    </row>
    <row r="50" spans="5:63" s="303" customFormat="1" ht="25.5" customHeight="1" thickBot="1" thickTop="1">
      <c r="E50" s="302"/>
      <c r="F50" s="1052" t="s">
        <v>75</v>
      </c>
      <c r="G50" s="1053"/>
      <c r="H50" s="1053"/>
      <c r="I50" s="1053"/>
      <c r="J50" s="1053"/>
      <c r="K50" s="1053"/>
      <c r="L50" s="1053"/>
      <c r="M50" s="1053"/>
      <c r="N50" s="1053"/>
      <c r="O50" s="1053"/>
      <c r="P50" s="1053"/>
      <c r="Q50" s="1053"/>
      <c r="R50" s="1053"/>
      <c r="S50" s="1053"/>
      <c r="T50" s="1053"/>
      <c r="U50" s="1054"/>
      <c r="V50" s="1055">
        <f>SUM(V42:W49)</f>
        <v>64.5</v>
      </c>
      <c r="W50" s="1056"/>
      <c r="X50" s="1057">
        <f>SUM(X42:Y49)</f>
        <v>2322</v>
      </c>
      <c r="Y50" s="1058"/>
      <c r="Z50" s="1055">
        <f>SUM(Z42:AA49)</f>
        <v>999</v>
      </c>
      <c r="AA50" s="1056"/>
      <c r="AB50" s="1055">
        <f>SUM(AB42:AC49)</f>
        <v>342</v>
      </c>
      <c r="AC50" s="1056"/>
      <c r="AD50" s="1055">
        <f>SUM(AD42:AE49)</f>
        <v>351</v>
      </c>
      <c r="AE50" s="1056"/>
      <c r="AF50" s="1055">
        <f>SUM(AF42:AG49)</f>
        <v>306</v>
      </c>
      <c r="AG50" s="1056"/>
      <c r="AH50" s="1055">
        <f>SUM(AH42:AI49)</f>
        <v>1323</v>
      </c>
      <c r="AI50" s="1056"/>
      <c r="AJ50" s="1055">
        <v>8</v>
      </c>
      <c r="AK50" s="1056"/>
      <c r="AL50" s="1057">
        <v>3</v>
      </c>
      <c r="AM50" s="1056"/>
      <c r="AN50" s="1057"/>
      <c r="AO50" s="1056"/>
      <c r="AP50" s="1057"/>
      <c r="AQ50" s="1058"/>
      <c r="AR50" s="1055">
        <f aca="true" t="shared" si="8" ref="AR50:BF50">SUM(AR42:AS49)</f>
        <v>17</v>
      </c>
      <c r="AS50" s="1056"/>
      <c r="AT50" s="1055">
        <f t="shared" si="8"/>
        <v>16.5</v>
      </c>
      <c r="AU50" s="1056"/>
      <c r="AV50" s="1055">
        <f t="shared" si="8"/>
        <v>14</v>
      </c>
      <c r="AW50" s="1056"/>
      <c r="AX50" s="1055">
        <f t="shared" si="8"/>
        <v>8</v>
      </c>
      <c r="AY50" s="1056"/>
      <c r="AZ50" s="1055">
        <f t="shared" si="8"/>
        <v>0</v>
      </c>
      <c r="BA50" s="1056"/>
      <c r="BB50" s="1055">
        <f t="shared" si="8"/>
        <v>0</v>
      </c>
      <c r="BC50" s="1056"/>
      <c r="BD50" s="1055">
        <f t="shared" si="8"/>
        <v>0</v>
      </c>
      <c r="BE50" s="1056"/>
      <c r="BF50" s="1055">
        <f t="shared" si="8"/>
        <v>0</v>
      </c>
      <c r="BG50" s="1058"/>
      <c r="BI50" s="304"/>
      <c r="BJ50" s="304"/>
      <c r="BK50" s="304"/>
    </row>
    <row r="51" spans="5:63" s="314" customFormat="1" ht="26.25" customHeight="1" thickBot="1" thickTop="1">
      <c r="E51" s="1310" t="s">
        <v>108</v>
      </c>
      <c r="F51" s="1311"/>
      <c r="G51" s="1311"/>
      <c r="H51" s="1311"/>
      <c r="I51" s="1311"/>
      <c r="J51" s="1311"/>
      <c r="K51" s="1311"/>
      <c r="L51" s="1311"/>
      <c r="M51" s="1311"/>
      <c r="N51" s="1311"/>
      <c r="O51" s="1311"/>
      <c r="P51" s="1311"/>
      <c r="Q51" s="1311"/>
      <c r="R51" s="1311"/>
      <c r="S51" s="1311"/>
      <c r="T51" s="1311"/>
      <c r="U51" s="1311"/>
      <c r="V51" s="1311"/>
      <c r="W51" s="1311"/>
      <c r="X51" s="1311"/>
      <c r="Y51" s="1311"/>
      <c r="Z51" s="1311"/>
      <c r="AA51" s="1311"/>
      <c r="AB51" s="1311"/>
      <c r="AC51" s="1311"/>
      <c r="AD51" s="1311"/>
      <c r="AE51" s="1311"/>
      <c r="AF51" s="1311"/>
      <c r="AG51" s="1311"/>
      <c r="AH51" s="1311"/>
      <c r="AI51" s="1311"/>
      <c r="AJ51" s="1311"/>
      <c r="AK51" s="1311"/>
      <c r="AL51" s="1311"/>
      <c r="AM51" s="1311"/>
      <c r="AN51" s="1311"/>
      <c r="AO51" s="1311"/>
      <c r="AP51" s="1311"/>
      <c r="AQ51" s="1311"/>
      <c r="AR51" s="1311"/>
      <c r="AS51" s="1311"/>
      <c r="AT51" s="1311"/>
      <c r="AU51" s="1311"/>
      <c r="AV51" s="1311"/>
      <c r="AW51" s="1311"/>
      <c r="AX51" s="1311"/>
      <c r="AY51" s="1311"/>
      <c r="AZ51" s="1311"/>
      <c r="BA51" s="1311"/>
      <c r="BB51" s="1311"/>
      <c r="BC51" s="1311"/>
      <c r="BD51" s="1311"/>
      <c r="BE51" s="1311"/>
      <c r="BF51" s="1311"/>
      <c r="BG51" s="1312"/>
      <c r="BI51" s="315"/>
      <c r="BJ51" s="315"/>
      <c r="BK51" s="315"/>
    </row>
    <row r="52" spans="5:63" s="221" customFormat="1" ht="24" customHeight="1" thickTop="1">
      <c r="E52" s="220">
        <v>20</v>
      </c>
      <c r="F52" s="1268" t="s">
        <v>153</v>
      </c>
      <c r="G52" s="1269"/>
      <c r="H52" s="1269"/>
      <c r="I52" s="1269"/>
      <c r="J52" s="1269"/>
      <c r="K52" s="1269"/>
      <c r="L52" s="1269"/>
      <c r="M52" s="1269"/>
      <c r="N52" s="1269"/>
      <c r="O52" s="1269"/>
      <c r="P52" s="1269"/>
      <c r="Q52" s="1269"/>
      <c r="R52" s="1270"/>
      <c r="S52" s="1346" t="s">
        <v>305</v>
      </c>
      <c r="T52" s="1347"/>
      <c r="U52" s="1348"/>
      <c r="V52" s="591">
        <v>3</v>
      </c>
      <c r="W52" s="616"/>
      <c r="X52" s="1235">
        <f>V52*36</f>
        <v>108</v>
      </c>
      <c r="Y52" s="592"/>
      <c r="Z52" s="1238">
        <f>AB52+AD52+AF52</f>
        <v>54</v>
      </c>
      <c r="AA52" s="1239"/>
      <c r="AB52" s="581">
        <v>36</v>
      </c>
      <c r="AC52" s="584"/>
      <c r="AD52" s="581">
        <v>18</v>
      </c>
      <c r="AE52" s="584"/>
      <c r="AF52" s="581"/>
      <c r="AG52" s="594"/>
      <c r="AH52" s="1236">
        <f>X52-Z52</f>
        <v>54</v>
      </c>
      <c r="AI52" s="1237"/>
      <c r="AJ52" s="1266"/>
      <c r="AK52" s="1267"/>
      <c r="AL52" s="581" t="s">
        <v>222</v>
      </c>
      <c r="AM52" s="584"/>
      <c r="AN52" s="581"/>
      <c r="AO52" s="584"/>
      <c r="AP52" s="581"/>
      <c r="AQ52" s="582"/>
      <c r="AR52" s="583"/>
      <c r="AS52" s="584"/>
      <c r="AT52" s="581"/>
      <c r="AU52" s="584"/>
      <c r="AV52" s="581"/>
      <c r="AW52" s="584"/>
      <c r="AX52" s="581">
        <v>3</v>
      </c>
      <c r="AY52" s="584"/>
      <c r="AZ52" s="581"/>
      <c r="BA52" s="584"/>
      <c r="BB52" s="581"/>
      <c r="BC52" s="584"/>
      <c r="BD52" s="581"/>
      <c r="BE52" s="584"/>
      <c r="BF52" s="581"/>
      <c r="BG52" s="582"/>
      <c r="BI52" s="222"/>
      <c r="BJ52" s="222"/>
      <c r="BK52" s="222"/>
    </row>
    <row r="53" spans="5:63" s="221" customFormat="1" ht="22.5" customHeight="1">
      <c r="E53" s="295">
        <f aca="true" t="shared" si="9" ref="E53:E71">E52+1</f>
        <v>21</v>
      </c>
      <c r="F53" s="585" t="s">
        <v>303</v>
      </c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7"/>
      <c r="S53" s="588" t="s">
        <v>306</v>
      </c>
      <c r="T53" s="589"/>
      <c r="U53" s="590"/>
      <c r="V53" s="591">
        <v>3</v>
      </c>
      <c r="W53" s="616"/>
      <c r="X53" s="1235">
        <f>V53*36</f>
        <v>108</v>
      </c>
      <c r="Y53" s="592"/>
      <c r="Z53" s="1238">
        <f>AB53+AD53+AF53</f>
        <v>54</v>
      </c>
      <c r="AA53" s="1239"/>
      <c r="AB53" s="581">
        <v>36</v>
      </c>
      <c r="AC53" s="584"/>
      <c r="AD53" s="581">
        <v>18</v>
      </c>
      <c r="AE53" s="584"/>
      <c r="AF53" s="581"/>
      <c r="AG53" s="594"/>
      <c r="AH53" s="1236">
        <f>X53-Z53</f>
        <v>54</v>
      </c>
      <c r="AI53" s="1237"/>
      <c r="AJ53" s="583"/>
      <c r="AK53" s="584"/>
      <c r="AL53" s="581" t="s">
        <v>304</v>
      </c>
      <c r="AM53" s="584"/>
      <c r="AN53" s="581"/>
      <c r="AO53" s="584"/>
      <c r="AP53" s="581"/>
      <c r="AQ53" s="582"/>
      <c r="AR53" s="583"/>
      <c r="AS53" s="584"/>
      <c r="AT53" s="581"/>
      <c r="AU53" s="584"/>
      <c r="AV53" s="581"/>
      <c r="AW53" s="584"/>
      <c r="AX53" s="581"/>
      <c r="AY53" s="584"/>
      <c r="AZ53" s="581"/>
      <c r="BA53" s="584"/>
      <c r="BB53" s="581"/>
      <c r="BC53" s="584"/>
      <c r="BD53" s="581"/>
      <c r="BE53" s="584"/>
      <c r="BF53" s="581">
        <v>3.4</v>
      </c>
      <c r="BG53" s="582"/>
      <c r="BI53" s="222"/>
      <c r="BJ53" s="222"/>
      <c r="BK53" s="222"/>
    </row>
    <row r="54" spans="5:63" s="221" customFormat="1" ht="18" customHeight="1">
      <c r="E54" s="295">
        <f t="shared" si="9"/>
        <v>22</v>
      </c>
      <c r="F54" s="1360" t="s">
        <v>356</v>
      </c>
      <c r="G54" s="1361"/>
      <c r="H54" s="1361"/>
      <c r="I54" s="1361"/>
      <c r="J54" s="1361"/>
      <c r="K54" s="1361"/>
      <c r="L54" s="1361"/>
      <c r="M54" s="1361"/>
      <c r="N54" s="1361"/>
      <c r="O54" s="1361"/>
      <c r="P54" s="1361"/>
      <c r="Q54" s="1361"/>
      <c r="R54" s="1362"/>
      <c r="S54" s="585" t="s">
        <v>345</v>
      </c>
      <c r="T54" s="1230"/>
      <c r="U54" s="1345"/>
      <c r="V54" s="591">
        <v>9</v>
      </c>
      <c r="W54" s="616"/>
      <c r="X54" s="1235">
        <f>V54*36</f>
        <v>324</v>
      </c>
      <c r="Y54" s="592"/>
      <c r="Z54" s="1255">
        <f>AB54+AD54+AF54</f>
        <v>144</v>
      </c>
      <c r="AA54" s="1256"/>
      <c r="AB54" s="581">
        <v>36</v>
      </c>
      <c r="AC54" s="584"/>
      <c r="AD54" s="581">
        <v>36</v>
      </c>
      <c r="AE54" s="584"/>
      <c r="AF54" s="581">
        <v>72</v>
      </c>
      <c r="AG54" s="594"/>
      <c r="AH54" s="1249">
        <f>X54-Z54</f>
        <v>180</v>
      </c>
      <c r="AI54" s="1250"/>
      <c r="AJ54" s="1255">
        <v>5</v>
      </c>
      <c r="AK54" s="1256"/>
      <c r="AL54" s="581"/>
      <c r="AM54" s="584"/>
      <c r="AN54" s="581"/>
      <c r="AO54" s="584"/>
      <c r="AP54" s="581"/>
      <c r="AQ54" s="582"/>
      <c r="AR54" s="583"/>
      <c r="AS54" s="584"/>
      <c r="AT54" s="581"/>
      <c r="AU54" s="584"/>
      <c r="AV54" s="581"/>
      <c r="AW54" s="584"/>
      <c r="AX54" s="581"/>
      <c r="AY54" s="584"/>
      <c r="AZ54" s="581">
        <v>8</v>
      </c>
      <c r="BA54" s="584"/>
      <c r="BB54" s="581"/>
      <c r="BC54" s="584"/>
      <c r="BD54" s="581"/>
      <c r="BE54" s="584"/>
      <c r="BF54" s="581"/>
      <c r="BG54" s="582"/>
      <c r="BI54" s="222"/>
      <c r="BJ54" s="222"/>
      <c r="BK54" s="222"/>
    </row>
    <row r="55" spans="5:63" s="221" customFormat="1" ht="15.75" customHeight="1">
      <c r="E55" s="295">
        <f t="shared" si="9"/>
        <v>23</v>
      </c>
      <c r="F55" s="585" t="s">
        <v>357</v>
      </c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7"/>
      <c r="S55" s="585" t="s">
        <v>346</v>
      </c>
      <c r="T55" s="1230"/>
      <c r="U55" s="1345"/>
      <c r="V55" s="591">
        <v>4.5</v>
      </c>
      <c r="W55" s="616"/>
      <c r="X55" s="1235">
        <f aca="true" t="shared" si="10" ref="X55:X68">V55*36</f>
        <v>162</v>
      </c>
      <c r="Y55" s="592"/>
      <c r="Z55" s="1255">
        <f aca="true" t="shared" si="11" ref="Z55:Z71">AB55+AD55+AF55</f>
        <v>72</v>
      </c>
      <c r="AA55" s="1256"/>
      <c r="AB55" s="581">
        <v>36</v>
      </c>
      <c r="AC55" s="584"/>
      <c r="AD55" s="581">
        <v>36</v>
      </c>
      <c r="AE55" s="584"/>
      <c r="AF55" s="581"/>
      <c r="AG55" s="594"/>
      <c r="AH55" s="1249">
        <f aca="true" t="shared" si="12" ref="AH55:AH71">X55-Z55</f>
        <v>90</v>
      </c>
      <c r="AI55" s="1250"/>
      <c r="AJ55" s="583"/>
      <c r="AK55" s="584"/>
      <c r="AL55" s="581" t="s">
        <v>302</v>
      </c>
      <c r="AM55" s="584"/>
      <c r="AN55" s="581"/>
      <c r="AO55" s="584"/>
      <c r="AP55" s="581"/>
      <c r="AQ55" s="582"/>
      <c r="AR55" s="583"/>
      <c r="AS55" s="584"/>
      <c r="AT55" s="581"/>
      <c r="AU55" s="584"/>
      <c r="AV55" s="581"/>
      <c r="AW55" s="584"/>
      <c r="AX55" s="581"/>
      <c r="AY55" s="584"/>
      <c r="AZ55" s="581"/>
      <c r="BA55" s="584"/>
      <c r="BB55" s="581">
        <v>4</v>
      </c>
      <c r="BC55" s="584"/>
      <c r="BD55" s="581"/>
      <c r="BE55" s="584"/>
      <c r="BF55" s="581"/>
      <c r="BG55" s="582"/>
      <c r="BI55" s="222"/>
      <c r="BJ55" s="222"/>
      <c r="BK55" s="222"/>
    </row>
    <row r="56" spans="5:63" s="221" customFormat="1" ht="24.75" customHeight="1">
      <c r="E56" s="295">
        <f t="shared" si="9"/>
        <v>24</v>
      </c>
      <c r="F56" s="585" t="s">
        <v>396</v>
      </c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7"/>
      <c r="S56" s="585" t="s">
        <v>358</v>
      </c>
      <c r="T56" s="1230"/>
      <c r="U56" s="1345"/>
      <c r="V56" s="591">
        <v>8</v>
      </c>
      <c r="W56" s="616"/>
      <c r="X56" s="1235">
        <f t="shared" si="10"/>
        <v>288</v>
      </c>
      <c r="Y56" s="592"/>
      <c r="Z56" s="1255">
        <f t="shared" si="11"/>
        <v>126</v>
      </c>
      <c r="AA56" s="1256"/>
      <c r="AB56" s="581">
        <v>54</v>
      </c>
      <c r="AC56" s="584"/>
      <c r="AD56" s="581">
        <v>72</v>
      </c>
      <c r="AE56" s="584"/>
      <c r="AF56" s="581"/>
      <c r="AG56" s="594"/>
      <c r="AH56" s="1249">
        <f t="shared" si="12"/>
        <v>162</v>
      </c>
      <c r="AI56" s="1250"/>
      <c r="AJ56" s="583">
        <v>4</v>
      </c>
      <c r="AK56" s="584"/>
      <c r="AL56" s="581" t="s">
        <v>229</v>
      </c>
      <c r="AM56" s="584"/>
      <c r="AN56" s="581"/>
      <c r="AO56" s="584"/>
      <c r="AP56" s="581"/>
      <c r="AQ56" s="582"/>
      <c r="AR56" s="583"/>
      <c r="AS56" s="584"/>
      <c r="AT56" s="581"/>
      <c r="AU56" s="584"/>
      <c r="AV56" s="581">
        <v>4</v>
      </c>
      <c r="AW56" s="584"/>
      <c r="AX56" s="581">
        <v>3</v>
      </c>
      <c r="AY56" s="584"/>
      <c r="AZ56" s="581"/>
      <c r="BA56" s="584"/>
      <c r="BB56" s="581"/>
      <c r="BC56" s="584"/>
      <c r="BD56" s="581"/>
      <c r="BE56" s="584"/>
      <c r="BF56" s="581"/>
      <c r="BG56" s="582"/>
      <c r="BI56" s="222"/>
      <c r="BJ56" s="222"/>
      <c r="BK56" s="222"/>
    </row>
    <row r="57" spans="5:63" s="221" customFormat="1" ht="24" customHeight="1">
      <c r="E57" s="295">
        <f t="shared" si="9"/>
        <v>25</v>
      </c>
      <c r="F57" s="585" t="s">
        <v>167</v>
      </c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7"/>
      <c r="S57" s="585" t="s">
        <v>359</v>
      </c>
      <c r="T57" s="1230"/>
      <c r="U57" s="1345"/>
      <c r="V57" s="591">
        <v>3</v>
      </c>
      <c r="W57" s="616"/>
      <c r="X57" s="1235">
        <f t="shared" si="10"/>
        <v>108</v>
      </c>
      <c r="Y57" s="592"/>
      <c r="Z57" s="1255">
        <f t="shared" si="11"/>
        <v>54</v>
      </c>
      <c r="AA57" s="1256"/>
      <c r="AB57" s="581">
        <v>36</v>
      </c>
      <c r="AC57" s="584"/>
      <c r="AD57" s="581">
        <v>18</v>
      </c>
      <c r="AE57" s="584"/>
      <c r="AF57" s="581"/>
      <c r="AG57" s="594"/>
      <c r="AH57" s="1249">
        <f t="shared" si="12"/>
        <v>54</v>
      </c>
      <c r="AI57" s="1250"/>
      <c r="AJ57" s="583"/>
      <c r="AK57" s="584"/>
      <c r="AL57" s="581" t="s">
        <v>313</v>
      </c>
      <c r="AM57" s="584"/>
      <c r="AN57" s="581"/>
      <c r="AO57" s="584"/>
      <c r="AP57" s="581"/>
      <c r="AQ57" s="582"/>
      <c r="AR57" s="583"/>
      <c r="AS57" s="584"/>
      <c r="AT57" s="581"/>
      <c r="AU57" s="584"/>
      <c r="AV57" s="581"/>
      <c r="AW57" s="584"/>
      <c r="AX57" s="581"/>
      <c r="AY57" s="584"/>
      <c r="AZ57" s="581">
        <v>3</v>
      </c>
      <c r="BA57" s="584"/>
      <c r="BB57" s="581"/>
      <c r="BC57" s="584"/>
      <c r="BD57" s="581"/>
      <c r="BE57" s="584"/>
      <c r="BF57" s="581"/>
      <c r="BG57" s="582"/>
      <c r="BI57" s="222"/>
      <c r="BJ57" s="222"/>
      <c r="BK57" s="222"/>
    </row>
    <row r="58" spans="5:63" s="221" customFormat="1" ht="36.75" customHeight="1">
      <c r="E58" s="295">
        <f t="shared" si="9"/>
        <v>26</v>
      </c>
      <c r="F58" s="585" t="s">
        <v>168</v>
      </c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7"/>
      <c r="S58" s="585" t="s">
        <v>360</v>
      </c>
      <c r="T58" s="1230"/>
      <c r="U58" s="1345"/>
      <c r="V58" s="591">
        <v>5</v>
      </c>
      <c r="W58" s="616"/>
      <c r="X58" s="1235">
        <f t="shared" si="10"/>
        <v>180</v>
      </c>
      <c r="Y58" s="592"/>
      <c r="Z58" s="1255">
        <f t="shared" si="11"/>
        <v>64</v>
      </c>
      <c r="AA58" s="1256"/>
      <c r="AB58" s="581">
        <v>32</v>
      </c>
      <c r="AC58" s="584"/>
      <c r="AD58" s="581">
        <v>32</v>
      </c>
      <c r="AE58" s="584"/>
      <c r="AF58" s="581"/>
      <c r="AG58" s="594"/>
      <c r="AH58" s="1249">
        <f t="shared" si="12"/>
        <v>116</v>
      </c>
      <c r="AI58" s="1250"/>
      <c r="AJ58" s="583">
        <v>8</v>
      </c>
      <c r="AK58" s="584"/>
      <c r="AL58" s="581"/>
      <c r="AM58" s="584"/>
      <c r="AN58" s="581"/>
      <c r="AO58" s="584"/>
      <c r="AP58" s="581"/>
      <c r="AQ58" s="582"/>
      <c r="AR58" s="583"/>
      <c r="AS58" s="584"/>
      <c r="AT58" s="581"/>
      <c r="AU58" s="584"/>
      <c r="AV58" s="581"/>
      <c r="AW58" s="584"/>
      <c r="AX58" s="581"/>
      <c r="AY58" s="584"/>
      <c r="AZ58" s="581"/>
      <c r="BA58" s="584"/>
      <c r="BB58" s="581"/>
      <c r="BC58" s="584"/>
      <c r="BD58" s="581"/>
      <c r="BE58" s="584"/>
      <c r="BF58" s="581">
        <v>4</v>
      </c>
      <c r="BG58" s="582"/>
      <c r="BI58" s="222"/>
      <c r="BJ58" s="222"/>
      <c r="BK58" s="222"/>
    </row>
    <row r="59" spans="5:63" s="221" customFormat="1" ht="33" customHeight="1">
      <c r="E59" s="295">
        <f t="shared" si="9"/>
        <v>27</v>
      </c>
      <c r="F59" s="585" t="s">
        <v>180</v>
      </c>
      <c r="G59" s="586"/>
      <c r="H59" s="586"/>
      <c r="I59" s="586"/>
      <c r="J59" s="586"/>
      <c r="K59" s="586"/>
      <c r="L59" s="586"/>
      <c r="M59" s="586"/>
      <c r="N59" s="586"/>
      <c r="O59" s="586"/>
      <c r="P59" s="586"/>
      <c r="Q59" s="586"/>
      <c r="R59" s="587"/>
      <c r="S59" s="585" t="s">
        <v>361</v>
      </c>
      <c r="T59" s="1230"/>
      <c r="U59" s="1345"/>
      <c r="V59" s="591">
        <v>5</v>
      </c>
      <c r="W59" s="616"/>
      <c r="X59" s="1235">
        <f t="shared" si="10"/>
        <v>180</v>
      </c>
      <c r="Y59" s="592"/>
      <c r="Z59" s="1255">
        <f t="shared" si="11"/>
        <v>72</v>
      </c>
      <c r="AA59" s="1256"/>
      <c r="AB59" s="581">
        <v>36</v>
      </c>
      <c r="AC59" s="584"/>
      <c r="AD59" s="581">
        <v>36</v>
      </c>
      <c r="AE59" s="584"/>
      <c r="AF59" s="581"/>
      <c r="AG59" s="594"/>
      <c r="AH59" s="1249">
        <f t="shared" si="12"/>
        <v>108</v>
      </c>
      <c r="AI59" s="1250"/>
      <c r="AJ59" s="583">
        <v>6</v>
      </c>
      <c r="AK59" s="584"/>
      <c r="AL59" s="581"/>
      <c r="AM59" s="584"/>
      <c r="AN59" s="581"/>
      <c r="AO59" s="584"/>
      <c r="AP59" s="581"/>
      <c r="AQ59" s="582"/>
      <c r="AR59" s="583"/>
      <c r="AS59" s="584"/>
      <c r="AT59" s="581"/>
      <c r="AU59" s="584"/>
      <c r="AV59" s="581"/>
      <c r="AW59" s="584"/>
      <c r="AX59" s="581"/>
      <c r="AY59" s="584"/>
      <c r="AZ59" s="581"/>
      <c r="BA59" s="584"/>
      <c r="BB59" s="581">
        <v>4</v>
      </c>
      <c r="BC59" s="584"/>
      <c r="BD59" s="581"/>
      <c r="BE59" s="584"/>
      <c r="BF59" s="581"/>
      <c r="BG59" s="582"/>
      <c r="BI59" s="222"/>
      <c r="BJ59" s="222"/>
      <c r="BK59" s="222"/>
    </row>
    <row r="60" spans="5:63" s="221" customFormat="1" ht="21.75" customHeight="1">
      <c r="E60" s="295">
        <f t="shared" si="9"/>
        <v>28</v>
      </c>
      <c r="F60" s="585" t="s">
        <v>169</v>
      </c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7"/>
      <c r="S60" s="585" t="s">
        <v>349</v>
      </c>
      <c r="T60" s="1230"/>
      <c r="U60" s="1345"/>
      <c r="V60" s="591">
        <v>5</v>
      </c>
      <c r="W60" s="616"/>
      <c r="X60" s="1235">
        <f t="shared" si="10"/>
        <v>180</v>
      </c>
      <c r="Y60" s="592"/>
      <c r="Z60" s="1255">
        <f t="shared" si="11"/>
        <v>72</v>
      </c>
      <c r="AA60" s="1256"/>
      <c r="AB60" s="581">
        <v>36</v>
      </c>
      <c r="AC60" s="584"/>
      <c r="AD60" s="581">
        <v>36</v>
      </c>
      <c r="AE60" s="584"/>
      <c r="AF60" s="581"/>
      <c r="AG60" s="594"/>
      <c r="AH60" s="1249">
        <f t="shared" si="12"/>
        <v>108</v>
      </c>
      <c r="AI60" s="1250"/>
      <c r="AJ60" s="583">
        <v>7</v>
      </c>
      <c r="AK60" s="584"/>
      <c r="AL60" s="581"/>
      <c r="AM60" s="584"/>
      <c r="AN60" s="581"/>
      <c r="AO60" s="584"/>
      <c r="AP60" s="581"/>
      <c r="AQ60" s="582"/>
      <c r="AR60" s="583"/>
      <c r="AS60" s="584"/>
      <c r="AT60" s="581"/>
      <c r="AU60" s="584"/>
      <c r="AV60" s="581"/>
      <c r="AW60" s="584"/>
      <c r="AX60" s="581"/>
      <c r="AY60" s="584"/>
      <c r="AZ60" s="581"/>
      <c r="BA60" s="584"/>
      <c r="BB60" s="581"/>
      <c r="BC60" s="584"/>
      <c r="BD60" s="581">
        <v>4</v>
      </c>
      <c r="BE60" s="584"/>
      <c r="BF60" s="581"/>
      <c r="BG60" s="582"/>
      <c r="BI60" s="222"/>
      <c r="BJ60" s="222"/>
      <c r="BK60" s="222"/>
    </row>
    <row r="61" spans="5:63" s="221" customFormat="1" ht="36.75" customHeight="1">
      <c r="E61" s="295">
        <f t="shared" si="9"/>
        <v>29</v>
      </c>
      <c r="F61" s="585" t="s">
        <v>170</v>
      </c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7"/>
      <c r="S61" s="585" t="s">
        <v>362</v>
      </c>
      <c r="T61" s="1230"/>
      <c r="U61" s="1345"/>
      <c r="V61" s="591">
        <v>4</v>
      </c>
      <c r="W61" s="616"/>
      <c r="X61" s="1235">
        <f t="shared" si="10"/>
        <v>144</v>
      </c>
      <c r="Y61" s="592"/>
      <c r="Z61" s="1255">
        <f t="shared" si="11"/>
        <v>48</v>
      </c>
      <c r="AA61" s="1256"/>
      <c r="AB61" s="581">
        <v>32</v>
      </c>
      <c r="AC61" s="584"/>
      <c r="AD61" s="581">
        <v>16</v>
      </c>
      <c r="AE61" s="584"/>
      <c r="AF61" s="581"/>
      <c r="AG61" s="594"/>
      <c r="AH61" s="1249">
        <f t="shared" si="12"/>
        <v>96</v>
      </c>
      <c r="AI61" s="1250"/>
      <c r="AJ61" s="583">
        <v>8</v>
      </c>
      <c r="AK61" s="584"/>
      <c r="AL61" s="581"/>
      <c r="AM61" s="584"/>
      <c r="AN61" s="581"/>
      <c r="AO61" s="584"/>
      <c r="AP61" s="581"/>
      <c r="AQ61" s="582"/>
      <c r="AR61" s="583"/>
      <c r="AS61" s="584"/>
      <c r="AT61" s="581"/>
      <c r="AU61" s="584"/>
      <c r="AV61" s="581"/>
      <c r="AW61" s="584"/>
      <c r="AX61" s="581"/>
      <c r="AY61" s="584"/>
      <c r="AZ61" s="581"/>
      <c r="BA61" s="584"/>
      <c r="BB61" s="581"/>
      <c r="BC61" s="584"/>
      <c r="BD61" s="581"/>
      <c r="BE61" s="584"/>
      <c r="BF61" s="581">
        <v>3</v>
      </c>
      <c r="BG61" s="582"/>
      <c r="BI61" s="222"/>
      <c r="BJ61" s="222"/>
      <c r="BK61" s="222"/>
    </row>
    <row r="62" spans="5:63" s="221" customFormat="1" ht="23.25" customHeight="1">
      <c r="E62" s="295">
        <f t="shared" si="9"/>
        <v>30</v>
      </c>
      <c r="F62" s="585" t="s">
        <v>171</v>
      </c>
      <c r="G62" s="586"/>
      <c r="H62" s="586"/>
      <c r="I62" s="586"/>
      <c r="J62" s="586"/>
      <c r="K62" s="586"/>
      <c r="L62" s="586"/>
      <c r="M62" s="586"/>
      <c r="N62" s="586"/>
      <c r="O62" s="586"/>
      <c r="P62" s="586"/>
      <c r="Q62" s="586"/>
      <c r="R62" s="587"/>
      <c r="S62" s="585" t="s">
        <v>363</v>
      </c>
      <c r="T62" s="1230"/>
      <c r="U62" s="1345"/>
      <c r="V62" s="591">
        <v>4</v>
      </c>
      <c r="W62" s="616"/>
      <c r="X62" s="1235">
        <f t="shared" si="10"/>
        <v>144</v>
      </c>
      <c r="Y62" s="592"/>
      <c r="Z62" s="1255">
        <f t="shared" si="11"/>
        <v>54</v>
      </c>
      <c r="AA62" s="1256"/>
      <c r="AB62" s="581">
        <v>36</v>
      </c>
      <c r="AC62" s="584"/>
      <c r="AD62" s="581">
        <v>18</v>
      </c>
      <c r="AE62" s="584"/>
      <c r="AF62" s="581"/>
      <c r="AG62" s="594"/>
      <c r="AH62" s="1249">
        <f t="shared" si="12"/>
        <v>90</v>
      </c>
      <c r="AI62" s="1250"/>
      <c r="AJ62" s="583">
        <v>5</v>
      </c>
      <c r="AK62" s="584"/>
      <c r="AL62" s="581"/>
      <c r="AM62" s="584"/>
      <c r="AN62" s="581"/>
      <c r="AO62" s="584"/>
      <c r="AP62" s="581"/>
      <c r="AQ62" s="582"/>
      <c r="AR62" s="583"/>
      <c r="AS62" s="584"/>
      <c r="AT62" s="581"/>
      <c r="AU62" s="584"/>
      <c r="AV62" s="581"/>
      <c r="AW62" s="584"/>
      <c r="AX62" s="581"/>
      <c r="AY62" s="584"/>
      <c r="AZ62" s="581">
        <v>3</v>
      </c>
      <c r="BA62" s="584"/>
      <c r="BB62" s="581"/>
      <c r="BC62" s="584"/>
      <c r="BD62" s="581"/>
      <c r="BE62" s="584"/>
      <c r="BF62" s="581"/>
      <c r="BG62" s="582"/>
      <c r="BI62" s="222"/>
      <c r="BJ62" s="222"/>
      <c r="BK62" s="222"/>
    </row>
    <row r="63" spans="5:63" s="221" customFormat="1" ht="18" customHeight="1">
      <c r="E63" s="295">
        <f t="shared" si="9"/>
        <v>31</v>
      </c>
      <c r="F63" s="585" t="s">
        <v>172</v>
      </c>
      <c r="G63" s="586"/>
      <c r="H63" s="586"/>
      <c r="I63" s="586"/>
      <c r="J63" s="586"/>
      <c r="K63" s="586"/>
      <c r="L63" s="586"/>
      <c r="M63" s="586"/>
      <c r="N63" s="586"/>
      <c r="O63" s="586"/>
      <c r="P63" s="586"/>
      <c r="Q63" s="586"/>
      <c r="R63" s="587"/>
      <c r="S63" s="585" t="s">
        <v>364</v>
      </c>
      <c r="T63" s="1230"/>
      <c r="U63" s="1345"/>
      <c r="V63" s="591">
        <v>3.5</v>
      </c>
      <c r="W63" s="616"/>
      <c r="X63" s="1235">
        <f t="shared" si="10"/>
        <v>126</v>
      </c>
      <c r="Y63" s="592"/>
      <c r="Z63" s="1255">
        <f t="shared" si="11"/>
        <v>54</v>
      </c>
      <c r="AA63" s="1256"/>
      <c r="AB63" s="581">
        <v>36</v>
      </c>
      <c r="AC63" s="584"/>
      <c r="AD63" s="581">
        <v>18</v>
      </c>
      <c r="AE63" s="584"/>
      <c r="AF63" s="581"/>
      <c r="AG63" s="594"/>
      <c r="AH63" s="1249">
        <f t="shared" si="12"/>
        <v>72</v>
      </c>
      <c r="AI63" s="1250"/>
      <c r="AJ63" s="583"/>
      <c r="AK63" s="584"/>
      <c r="AL63" s="581" t="s">
        <v>302</v>
      </c>
      <c r="AM63" s="584"/>
      <c r="AN63" s="581"/>
      <c r="AO63" s="584"/>
      <c r="AP63" s="581"/>
      <c r="AQ63" s="582"/>
      <c r="AR63" s="583"/>
      <c r="AS63" s="584"/>
      <c r="AT63" s="581"/>
      <c r="AU63" s="584"/>
      <c r="AV63" s="581"/>
      <c r="AW63" s="584"/>
      <c r="AX63" s="581"/>
      <c r="AY63" s="584"/>
      <c r="AZ63" s="581"/>
      <c r="BA63" s="584"/>
      <c r="BB63" s="581">
        <v>3</v>
      </c>
      <c r="BC63" s="584"/>
      <c r="BD63" s="581"/>
      <c r="BE63" s="584"/>
      <c r="BF63" s="581"/>
      <c r="BG63" s="582"/>
      <c r="BI63" s="222"/>
      <c r="BJ63" s="222"/>
      <c r="BK63" s="222"/>
    </row>
    <row r="64" spans="5:63" s="221" customFormat="1" ht="18" customHeight="1">
      <c r="E64" s="295">
        <f t="shared" si="9"/>
        <v>32</v>
      </c>
      <c r="F64" s="585" t="s">
        <v>173</v>
      </c>
      <c r="G64" s="1252"/>
      <c r="H64" s="1252"/>
      <c r="I64" s="1252"/>
      <c r="J64" s="1252"/>
      <c r="K64" s="1252"/>
      <c r="L64" s="1252"/>
      <c r="M64" s="1252"/>
      <c r="N64" s="1252"/>
      <c r="O64" s="1252"/>
      <c r="P64" s="1252"/>
      <c r="Q64" s="1252"/>
      <c r="R64" s="1253"/>
      <c r="S64" s="585" t="s">
        <v>365</v>
      </c>
      <c r="T64" s="1230"/>
      <c r="U64" s="1345"/>
      <c r="V64" s="591">
        <v>2</v>
      </c>
      <c r="W64" s="1233"/>
      <c r="X64" s="1235">
        <f>V64*36</f>
        <v>72</v>
      </c>
      <c r="Y64" s="592"/>
      <c r="Z64" s="1255">
        <f>AB64+AD64+AF64</f>
        <v>36</v>
      </c>
      <c r="AA64" s="1256"/>
      <c r="AB64" s="581">
        <v>36</v>
      </c>
      <c r="AC64" s="1233"/>
      <c r="AD64" s="581"/>
      <c r="AE64" s="1233"/>
      <c r="AF64" s="581"/>
      <c r="AG64" s="1233"/>
      <c r="AH64" s="1249">
        <f>X64-Z64</f>
        <v>36</v>
      </c>
      <c r="AI64" s="1250"/>
      <c r="AJ64" s="583"/>
      <c r="AK64" s="1359"/>
      <c r="AL64" s="581" t="s">
        <v>313</v>
      </c>
      <c r="AM64" s="1233"/>
      <c r="AN64" s="581"/>
      <c r="AO64" s="584"/>
      <c r="AP64" s="581"/>
      <c r="AQ64" s="582"/>
      <c r="AR64" s="583"/>
      <c r="AS64" s="584"/>
      <c r="AT64" s="581"/>
      <c r="AU64" s="584"/>
      <c r="AV64" s="581"/>
      <c r="AW64" s="584"/>
      <c r="AX64" s="581"/>
      <c r="AY64" s="584"/>
      <c r="AZ64" s="581">
        <v>2</v>
      </c>
      <c r="BA64" s="584"/>
      <c r="BB64" s="581"/>
      <c r="BC64" s="584"/>
      <c r="BD64" s="581"/>
      <c r="BE64" s="584"/>
      <c r="BF64" s="581"/>
      <c r="BG64" s="582"/>
      <c r="BI64" s="222"/>
      <c r="BJ64" s="222"/>
      <c r="BK64" s="222"/>
    </row>
    <row r="65" spans="5:63" s="221" customFormat="1" ht="18" customHeight="1">
      <c r="E65" s="295">
        <f t="shared" si="9"/>
        <v>33</v>
      </c>
      <c r="F65" s="585" t="s">
        <v>174</v>
      </c>
      <c r="G65" s="1252"/>
      <c r="H65" s="1252"/>
      <c r="I65" s="1252"/>
      <c r="J65" s="1252"/>
      <c r="K65" s="1252"/>
      <c r="L65" s="1252"/>
      <c r="M65" s="1252"/>
      <c r="N65" s="1252"/>
      <c r="O65" s="1252"/>
      <c r="P65" s="1252"/>
      <c r="Q65" s="1252"/>
      <c r="R65" s="1253"/>
      <c r="S65" s="585" t="s">
        <v>366</v>
      </c>
      <c r="T65" s="1230"/>
      <c r="U65" s="1345"/>
      <c r="V65" s="591">
        <v>7</v>
      </c>
      <c r="W65" s="1233"/>
      <c r="X65" s="1235">
        <f>V65*36</f>
        <v>252</v>
      </c>
      <c r="Y65" s="592"/>
      <c r="Z65" s="1255">
        <f>AB65+AD65+AF65</f>
        <v>102</v>
      </c>
      <c r="AA65" s="1256"/>
      <c r="AB65" s="581">
        <v>68</v>
      </c>
      <c r="AC65" s="1233"/>
      <c r="AD65" s="581">
        <v>34</v>
      </c>
      <c r="AE65" s="1233"/>
      <c r="AF65" s="581"/>
      <c r="AG65" s="1233"/>
      <c r="AH65" s="1249">
        <f>X65-Z65</f>
        <v>150</v>
      </c>
      <c r="AI65" s="1250"/>
      <c r="AJ65" s="583">
        <v>7</v>
      </c>
      <c r="AK65" s="1359"/>
      <c r="AL65" s="581">
        <v>8</v>
      </c>
      <c r="AM65" s="1233"/>
      <c r="AN65" s="581"/>
      <c r="AO65" s="584"/>
      <c r="AP65" s="581"/>
      <c r="AQ65" s="582"/>
      <c r="AR65" s="583"/>
      <c r="AS65" s="584"/>
      <c r="AT65" s="581"/>
      <c r="AU65" s="584"/>
      <c r="AV65" s="581"/>
      <c r="AW65" s="584"/>
      <c r="AX65" s="581"/>
      <c r="AY65" s="584"/>
      <c r="AZ65" s="581"/>
      <c r="BA65" s="584"/>
      <c r="BB65" s="581"/>
      <c r="BC65" s="584"/>
      <c r="BD65" s="581">
        <v>3</v>
      </c>
      <c r="BE65" s="584"/>
      <c r="BF65" s="581">
        <v>3</v>
      </c>
      <c r="BG65" s="582"/>
      <c r="BI65" s="222"/>
      <c r="BJ65" s="222"/>
      <c r="BK65" s="222"/>
    </row>
    <row r="66" spans="5:63" s="221" customFormat="1" ht="16.5" customHeight="1">
      <c r="E66" s="295">
        <f t="shared" si="9"/>
        <v>34</v>
      </c>
      <c r="F66" s="585" t="s">
        <v>175</v>
      </c>
      <c r="G66" s="1252"/>
      <c r="H66" s="1252"/>
      <c r="I66" s="1252"/>
      <c r="J66" s="1252"/>
      <c r="K66" s="1252"/>
      <c r="L66" s="1252"/>
      <c r="M66" s="1252"/>
      <c r="N66" s="1252"/>
      <c r="O66" s="1252"/>
      <c r="P66" s="1252"/>
      <c r="Q66" s="1252"/>
      <c r="R66" s="1253"/>
      <c r="S66" s="585" t="s">
        <v>367</v>
      </c>
      <c r="T66" s="1230"/>
      <c r="U66" s="1345"/>
      <c r="V66" s="591">
        <v>2</v>
      </c>
      <c r="W66" s="1233"/>
      <c r="X66" s="1235">
        <f>V66*36</f>
        <v>72</v>
      </c>
      <c r="Y66" s="592"/>
      <c r="Z66" s="1255">
        <f>AB66+AD66+AF66</f>
        <v>32</v>
      </c>
      <c r="AA66" s="1256"/>
      <c r="AB66" s="581">
        <v>32</v>
      </c>
      <c r="AC66" s="1233"/>
      <c r="AD66" s="581"/>
      <c r="AE66" s="1233"/>
      <c r="AF66" s="581"/>
      <c r="AG66" s="1233"/>
      <c r="AH66" s="1249">
        <f>X66-Z66</f>
        <v>40</v>
      </c>
      <c r="AI66" s="1250"/>
      <c r="AJ66" s="583"/>
      <c r="AK66" s="1359"/>
      <c r="AL66" s="581" t="s">
        <v>304</v>
      </c>
      <c r="AM66" s="1233"/>
      <c r="AN66" s="581"/>
      <c r="AO66" s="584"/>
      <c r="AP66" s="581"/>
      <c r="AQ66" s="582"/>
      <c r="AR66" s="583"/>
      <c r="AS66" s="584"/>
      <c r="AT66" s="581"/>
      <c r="AU66" s="584"/>
      <c r="AV66" s="581"/>
      <c r="AW66" s="584"/>
      <c r="AX66" s="581"/>
      <c r="AY66" s="584"/>
      <c r="AZ66" s="581"/>
      <c r="BA66" s="584"/>
      <c r="BB66" s="581"/>
      <c r="BC66" s="584"/>
      <c r="BD66" s="581"/>
      <c r="BE66" s="584"/>
      <c r="BF66" s="581">
        <v>2</v>
      </c>
      <c r="BG66" s="582"/>
      <c r="BI66" s="222"/>
      <c r="BJ66" s="222"/>
      <c r="BK66" s="222"/>
    </row>
    <row r="67" spans="5:63" s="221" customFormat="1" ht="18" customHeight="1">
      <c r="E67" s="295">
        <f t="shared" si="9"/>
        <v>35</v>
      </c>
      <c r="F67" s="585" t="s">
        <v>176</v>
      </c>
      <c r="G67" s="1252"/>
      <c r="H67" s="1252"/>
      <c r="I67" s="1252"/>
      <c r="J67" s="1252"/>
      <c r="K67" s="1252"/>
      <c r="L67" s="1252"/>
      <c r="M67" s="1252"/>
      <c r="N67" s="1252"/>
      <c r="O67" s="1252"/>
      <c r="P67" s="1252"/>
      <c r="Q67" s="1252"/>
      <c r="R67" s="1253"/>
      <c r="S67" s="585" t="s">
        <v>368</v>
      </c>
      <c r="T67" s="1230"/>
      <c r="U67" s="1345"/>
      <c r="V67" s="591">
        <v>3</v>
      </c>
      <c r="W67" s="1233"/>
      <c r="X67" s="1235">
        <f>V67*36</f>
        <v>108</v>
      </c>
      <c r="Y67" s="592"/>
      <c r="Z67" s="1255">
        <f>AB67+AD67+AF67</f>
        <v>54</v>
      </c>
      <c r="AA67" s="1256"/>
      <c r="AB67" s="581">
        <v>36</v>
      </c>
      <c r="AC67" s="1233"/>
      <c r="AD67" s="581"/>
      <c r="AE67" s="1233"/>
      <c r="AF67" s="581">
        <v>18</v>
      </c>
      <c r="AG67" s="1233"/>
      <c r="AH67" s="1249">
        <f>X67-Z67</f>
        <v>54</v>
      </c>
      <c r="AI67" s="1250"/>
      <c r="AJ67" s="583"/>
      <c r="AK67" s="1359"/>
      <c r="AL67" s="581">
        <v>6</v>
      </c>
      <c r="AM67" s="1233"/>
      <c r="AN67" s="581"/>
      <c r="AO67" s="584"/>
      <c r="AP67" s="581">
        <v>1</v>
      </c>
      <c r="AQ67" s="582"/>
      <c r="AR67" s="583"/>
      <c r="AS67" s="584"/>
      <c r="AT67" s="581"/>
      <c r="AU67" s="584"/>
      <c r="AV67" s="581"/>
      <c r="AW67" s="584"/>
      <c r="AX67" s="581"/>
      <c r="AY67" s="584"/>
      <c r="AZ67" s="581"/>
      <c r="BA67" s="584"/>
      <c r="BB67" s="581">
        <v>3</v>
      </c>
      <c r="BC67" s="584"/>
      <c r="BD67" s="581"/>
      <c r="BE67" s="584"/>
      <c r="BF67" s="581"/>
      <c r="BG67" s="582"/>
      <c r="BI67" s="222"/>
      <c r="BJ67" s="222"/>
      <c r="BK67" s="222"/>
    </row>
    <row r="68" spans="5:63" s="221" customFormat="1" ht="18" customHeight="1">
      <c r="E68" s="295">
        <f t="shared" si="9"/>
        <v>36</v>
      </c>
      <c r="F68" s="585" t="s">
        <v>177</v>
      </c>
      <c r="G68" s="586"/>
      <c r="H68" s="586"/>
      <c r="I68" s="586"/>
      <c r="J68" s="586"/>
      <c r="K68" s="586"/>
      <c r="L68" s="586"/>
      <c r="M68" s="586"/>
      <c r="N68" s="586"/>
      <c r="O68" s="586"/>
      <c r="P68" s="586"/>
      <c r="Q68" s="586"/>
      <c r="R68" s="587"/>
      <c r="S68" s="585" t="s">
        <v>369</v>
      </c>
      <c r="T68" s="1230"/>
      <c r="U68" s="1345"/>
      <c r="V68" s="591">
        <v>3</v>
      </c>
      <c r="W68" s="1233"/>
      <c r="X68" s="1235">
        <f t="shared" si="10"/>
        <v>108</v>
      </c>
      <c r="Y68" s="592"/>
      <c r="Z68" s="1255">
        <f t="shared" si="11"/>
        <v>54</v>
      </c>
      <c r="AA68" s="1256"/>
      <c r="AB68" s="581">
        <v>36</v>
      </c>
      <c r="AC68" s="584"/>
      <c r="AD68" s="581"/>
      <c r="AE68" s="584"/>
      <c r="AF68" s="581">
        <v>18</v>
      </c>
      <c r="AG68" s="594"/>
      <c r="AH68" s="1249">
        <f t="shared" si="12"/>
        <v>54</v>
      </c>
      <c r="AI68" s="1250"/>
      <c r="AJ68" s="583"/>
      <c r="AK68" s="584"/>
      <c r="AL68" s="581">
        <v>7</v>
      </c>
      <c r="AM68" s="584"/>
      <c r="AN68" s="581"/>
      <c r="AO68" s="584"/>
      <c r="AP68" s="581"/>
      <c r="AQ68" s="582"/>
      <c r="AR68" s="583"/>
      <c r="AS68" s="584"/>
      <c r="AT68" s="581"/>
      <c r="AU68" s="584"/>
      <c r="AV68" s="581"/>
      <c r="AW68" s="584"/>
      <c r="AX68" s="581"/>
      <c r="AY68" s="584"/>
      <c r="AZ68" s="581"/>
      <c r="BA68" s="584"/>
      <c r="BB68" s="581"/>
      <c r="BC68" s="584"/>
      <c r="BD68" s="581">
        <v>3</v>
      </c>
      <c r="BE68" s="584"/>
      <c r="BF68" s="581"/>
      <c r="BG68" s="582"/>
      <c r="BI68" s="222"/>
      <c r="BJ68" s="222"/>
      <c r="BK68" s="222"/>
    </row>
    <row r="69" spans="5:63" s="221" customFormat="1" ht="18" customHeight="1">
      <c r="E69" s="295">
        <f t="shared" si="9"/>
        <v>37</v>
      </c>
      <c r="F69" s="585" t="s">
        <v>221</v>
      </c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7"/>
      <c r="S69" s="585" t="s">
        <v>370</v>
      </c>
      <c r="T69" s="1230"/>
      <c r="U69" s="1345"/>
      <c r="V69" s="591">
        <v>1</v>
      </c>
      <c r="W69" s="616"/>
      <c r="X69" s="1235">
        <f>V69*36</f>
        <v>36</v>
      </c>
      <c r="Y69" s="592"/>
      <c r="Z69" s="1255">
        <f t="shared" si="11"/>
        <v>18</v>
      </c>
      <c r="AA69" s="1256"/>
      <c r="AB69" s="581">
        <v>18</v>
      </c>
      <c r="AC69" s="584"/>
      <c r="AD69" s="581"/>
      <c r="AE69" s="584"/>
      <c r="AF69" s="581"/>
      <c r="AG69" s="594"/>
      <c r="AH69" s="1249">
        <f t="shared" si="12"/>
        <v>18</v>
      </c>
      <c r="AI69" s="1250"/>
      <c r="AJ69" s="583"/>
      <c r="AK69" s="584"/>
      <c r="AL69" s="581">
        <v>2</v>
      </c>
      <c r="AM69" s="584"/>
      <c r="AN69" s="581"/>
      <c r="AO69" s="584"/>
      <c r="AP69" s="581"/>
      <c r="AQ69" s="582"/>
      <c r="AR69" s="583"/>
      <c r="AS69" s="584"/>
      <c r="AT69" s="581">
        <v>1</v>
      </c>
      <c r="AU69" s="584"/>
      <c r="AV69" s="581"/>
      <c r="AW69" s="584"/>
      <c r="AX69" s="581"/>
      <c r="AY69" s="584"/>
      <c r="AZ69" s="581"/>
      <c r="BA69" s="584"/>
      <c r="BB69" s="581"/>
      <c r="BC69" s="584"/>
      <c r="BD69" s="581"/>
      <c r="BE69" s="584"/>
      <c r="BF69" s="581"/>
      <c r="BG69" s="582"/>
      <c r="BI69" s="222"/>
      <c r="BJ69" s="222"/>
      <c r="BK69" s="222"/>
    </row>
    <row r="70" spans="5:63" s="25" customFormat="1" ht="18" customHeight="1">
      <c r="E70" s="295">
        <f t="shared" si="9"/>
        <v>38</v>
      </c>
      <c r="F70" s="377" t="s">
        <v>159</v>
      </c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2"/>
      <c r="S70" s="377" t="s">
        <v>371</v>
      </c>
      <c r="T70" s="559"/>
      <c r="U70" s="1349"/>
      <c r="V70" s="460">
        <v>4.5</v>
      </c>
      <c r="W70" s="618"/>
      <c r="X70" s="458">
        <f>V70*36</f>
        <v>162</v>
      </c>
      <c r="Y70" s="374"/>
      <c r="Z70" s="1255">
        <f>AB70+AD70+AF70</f>
        <v>0</v>
      </c>
      <c r="AA70" s="1256"/>
      <c r="AB70" s="450"/>
      <c r="AC70" s="463"/>
      <c r="AD70" s="450"/>
      <c r="AE70" s="463"/>
      <c r="AF70" s="450"/>
      <c r="AG70" s="470"/>
      <c r="AH70" s="1249">
        <f>X70-Z70</f>
        <v>162</v>
      </c>
      <c r="AI70" s="1250"/>
      <c r="AJ70" s="454"/>
      <c r="AK70" s="463"/>
      <c r="AL70" s="450">
        <v>6</v>
      </c>
      <c r="AM70" s="463"/>
      <c r="AN70" s="450"/>
      <c r="AO70" s="463"/>
      <c r="AP70" s="450"/>
      <c r="AQ70" s="457"/>
      <c r="AR70" s="454"/>
      <c r="AS70" s="463"/>
      <c r="AT70" s="450"/>
      <c r="AU70" s="463"/>
      <c r="AV70" s="450"/>
      <c r="AW70" s="463"/>
      <c r="AX70" s="450"/>
      <c r="AY70" s="463"/>
      <c r="AZ70" s="450"/>
      <c r="BA70" s="463"/>
      <c r="BB70" s="1043" t="s">
        <v>228</v>
      </c>
      <c r="BC70" s="618"/>
      <c r="BD70" s="450"/>
      <c r="BE70" s="463"/>
      <c r="BF70" s="458"/>
      <c r="BG70" s="374"/>
      <c r="BI70" s="174"/>
      <c r="BJ70" s="174"/>
      <c r="BK70" s="174"/>
    </row>
    <row r="71" spans="5:63" s="25" customFormat="1" ht="18" customHeight="1" thickBot="1">
      <c r="E71" s="295">
        <f t="shared" si="9"/>
        <v>39</v>
      </c>
      <c r="F71" s="647" t="s">
        <v>158</v>
      </c>
      <c r="G71" s="661"/>
      <c r="H71" s="661"/>
      <c r="I71" s="661"/>
      <c r="J71" s="661"/>
      <c r="K71" s="661"/>
      <c r="L71" s="661"/>
      <c r="M71" s="661"/>
      <c r="N71" s="661"/>
      <c r="O71" s="661"/>
      <c r="P71" s="661"/>
      <c r="Q71" s="661"/>
      <c r="R71" s="662"/>
      <c r="S71" s="647" t="s">
        <v>372</v>
      </c>
      <c r="T71" s="487"/>
      <c r="U71" s="1251"/>
      <c r="V71" s="788">
        <v>3</v>
      </c>
      <c r="W71" s="659"/>
      <c r="X71" s="639">
        <f>V71*36</f>
        <v>108</v>
      </c>
      <c r="Y71" s="654"/>
      <c r="Z71" s="1257">
        <f t="shared" si="11"/>
        <v>0</v>
      </c>
      <c r="AA71" s="1258"/>
      <c r="AB71" s="645"/>
      <c r="AC71" s="620"/>
      <c r="AD71" s="645"/>
      <c r="AE71" s="620"/>
      <c r="AF71" s="645"/>
      <c r="AG71" s="660"/>
      <c r="AH71" s="1247">
        <f t="shared" si="12"/>
        <v>108</v>
      </c>
      <c r="AI71" s="1248"/>
      <c r="AJ71" s="619"/>
      <c r="AK71" s="620"/>
      <c r="AL71" s="645"/>
      <c r="AM71" s="620"/>
      <c r="AN71" s="645"/>
      <c r="AO71" s="620"/>
      <c r="AP71" s="645"/>
      <c r="AQ71" s="666"/>
      <c r="AR71" s="619"/>
      <c r="AS71" s="620"/>
      <c r="AT71" s="645"/>
      <c r="AU71" s="620"/>
      <c r="AV71" s="645"/>
      <c r="AW71" s="620"/>
      <c r="AX71" s="645"/>
      <c r="AY71" s="620"/>
      <c r="AZ71" s="645"/>
      <c r="BA71" s="620"/>
      <c r="BB71" s="645"/>
      <c r="BC71" s="620"/>
      <c r="BD71" s="645"/>
      <c r="BE71" s="620"/>
      <c r="BF71" s="1050" t="s">
        <v>228</v>
      </c>
      <c r="BG71" s="1012"/>
      <c r="BI71" s="174"/>
      <c r="BJ71" s="174"/>
      <c r="BK71" s="174"/>
    </row>
    <row r="72" spans="5:63" s="303" customFormat="1" ht="18" customHeight="1" thickBot="1" thickTop="1">
      <c r="E72" s="335"/>
      <c r="F72" s="1052" t="s">
        <v>75</v>
      </c>
      <c r="G72" s="1053"/>
      <c r="H72" s="1053"/>
      <c r="I72" s="1053"/>
      <c r="J72" s="1053"/>
      <c r="K72" s="1053"/>
      <c r="L72" s="1053"/>
      <c r="M72" s="1053"/>
      <c r="N72" s="1053"/>
      <c r="O72" s="1053"/>
      <c r="P72" s="1053"/>
      <c r="Q72" s="1053"/>
      <c r="R72" s="1053"/>
      <c r="S72" s="1053"/>
      <c r="T72" s="1053"/>
      <c r="U72" s="1054"/>
      <c r="V72" s="1055">
        <f>SUM(V52:W71)</f>
        <v>82.5</v>
      </c>
      <c r="W72" s="1056"/>
      <c r="X72" s="1057">
        <f>SUM(X52:Y71)</f>
        <v>2970</v>
      </c>
      <c r="Y72" s="1058"/>
      <c r="Z72" s="1055">
        <f>SUM(Z52:AA71)</f>
        <v>1164</v>
      </c>
      <c r="AA72" s="1056"/>
      <c r="AB72" s="1055">
        <f>SUM(AB52:AC71)</f>
        <v>668</v>
      </c>
      <c r="AC72" s="1056"/>
      <c r="AD72" s="1055">
        <f>SUM(AD52:AE71)</f>
        <v>388</v>
      </c>
      <c r="AE72" s="1056"/>
      <c r="AF72" s="1055">
        <f>SUM(AF52:AG71)</f>
        <v>108</v>
      </c>
      <c r="AG72" s="1056"/>
      <c r="AH72" s="1055">
        <f>SUM(AH52:AI71)</f>
        <v>1806</v>
      </c>
      <c r="AI72" s="1056"/>
      <c r="AJ72" s="1055">
        <v>8</v>
      </c>
      <c r="AK72" s="1056"/>
      <c r="AL72" s="1057">
        <v>13</v>
      </c>
      <c r="AM72" s="1056"/>
      <c r="AN72" s="1057"/>
      <c r="AO72" s="1056"/>
      <c r="AP72" s="1057">
        <v>1</v>
      </c>
      <c r="AQ72" s="1058"/>
      <c r="AR72" s="1055">
        <f>SUM(AR52:AS71)</f>
        <v>0</v>
      </c>
      <c r="AS72" s="1056"/>
      <c r="AT72" s="1055">
        <f>SUM(AT52:AU71)</f>
        <v>1</v>
      </c>
      <c r="AU72" s="1056"/>
      <c r="AV72" s="1055">
        <f>SUM(AV52:AW71)</f>
        <v>4</v>
      </c>
      <c r="AW72" s="1056"/>
      <c r="AX72" s="1055">
        <f>SUM(AX52:AY71)</f>
        <v>6</v>
      </c>
      <c r="AY72" s="1056"/>
      <c r="AZ72" s="1055">
        <f>SUM(AZ52:BA71)</f>
        <v>16</v>
      </c>
      <c r="BA72" s="1056"/>
      <c r="BB72" s="1055">
        <f>SUM(BB52:BC71)</f>
        <v>14</v>
      </c>
      <c r="BC72" s="1056"/>
      <c r="BD72" s="1055">
        <f>SUM(BD52:BE71)</f>
        <v>10</v>
      </c>
      <c r="BE72" s="1056"/>
      <c r="BF72" s="1055">
        <f>SUM(BF52:BG71)</f>
        <v>15.4</v>
      </c>
      <c r="BG72" s="1058"/>
      <c r="BI72" s="304"/>
      <c r="BJ72" s="304"/>
      <c r="BK72" s="304"/>
    </row>
    <row r="73" spans="5:63" s="25" customFormat="1" ht="27.75" customHeight="1" thickBot="1" thickTop="1">
      <c r="E73" s="1310" t="s">
        <v>119</v>
      </c>
      <c r="F73" s="1311"/>
      <c r="G73" s="1311"/>
      <c r="H73" s="1311"/>
      <c r="I73" s="1311"/>
      <c r="J73" s="1311"/>
      <c r="K73" s="1311"/>
      <c r="L73" s="1311"/>
      <c r="M73" s="1311"/>
      <c r="N73" s="1311"/>
      <c r="O73" s="1311"/>
      <c r="P73" s="1311"/>
      <c r="Q73" s="1311"/>
      <c r="R73" s="1311"/>
      <c r="S73" s="1311"/>
      <c r="T73" s="1311"/>
      <c r="U73" s="1311"/>
      <c r="V73" s="1311"/>
      <c r="W73" s="1311"/>
      <c r="X73" s="1311"/>
      <c r="Y73" s="1311"/>
      <c r="Z73" s="1311"/>
      <c r="AA73" s="1311"/>
      <c r="AB73" s="1311"/>
      <c r="AC73" s="1311"/>
      <c r="AD73" s="1311"/>
      <c r="AE73" s="1311"/>
      <c r="AF73" s="1311"/>
      <c r="AG73" s="1311"/>
      <c r="AH73" s="1311"/>
      <c r="AI73" s="1311"/>
      <c r="AJ73" s="1311"/>
      <c r="AK73" s="1311"/>
      <c r="AL73" s="1311"/>
      <c r="AM73" s="1311"/>
      <c r="AN73" s="1311"/>
      <c r="AO73" s="1311"/>
      <c r="AP73" s="1311"/>
      <c r="AQ73" s="1311"/>
      <c r="AR73" s="1311"/>
      <c r="AS73" s="1311"/>
      <c r="AT73" s="1311"/>
      <c r="AU73" s="1311"/>
      <c r="AV73" s="1311"/>
      <c r="AW73" s="1311"/>
      <c r="AX73" s="1311"/>
      <c r="AY73" s="1311"/>
      <c r="AZ73" s="1311"/>
      <c r="BA73" s="1311"/>
      <c r="BB73" s="1311"/>
      <c r="BC73" s="1311"/>
      <c r="BD73" s="1311"/>
      <c r="BE73" s="1311"/>
      <c r="BF73" s="1311"/>
      <c r="BG73" s="1312"/>
      <c r="BI73" s="174"/>
      <c r="BJ73" s="174"/>
      <c r="BK73" s="174"/>
    </row>
    <row r="74" spans="5:63" s="314" customFormat="1" ht="27.75" customHeight="1" thickBot="1" thickTop="1">
      <c r="E74" s="1310" t="s">
        <v>114</v>
      </c>
      <c r="F74" s="1311"/>
      <c r="G74" s="1311"/>
      <c r="H74" s="1311"/>
      <c r="I74" s="1311"/>
      <c r="J74" s="1311"/>
      <c r="K74" s="1311"/>
      <c r="L74" s="1311"/>
      <c r="M74" s="1311"/>
      <c r="N74" s="1311"/>
      <c r="O74" s="1311"/>
      <c r="P74" s="1311"/>
      <c r="Q74" s="1311"/>
      <c r="R74" s="1311"/>
      <c r="S74" s="1311"/>
      <c r="T74" s="1311"/>
      <c r="U74" s="1311"/>
      <c r="V74" s="1311"/>
      <c r="W74" s="1311"/>
      <c r="X74" s="1311"/>
      <c r="Y74" s="1311"/>
      <c r="Z74" s="1311"/>
      <c r="AA74" s="1311"/>
      <c r="AB74" s="1311"/>
      <c r="AC74" s="1311"/>
      <c r="AD74" s="1311"/>
      <c r="AE74" s="1311"/>
      <c r="AF74" s="1311"/>
      <c r="AG74" s="1311"/>
      <c r="AH74" s="1311"/>
      <c r="AI74" s="1311"/>
      <c r="AJ74" s="1311"/>
      <c r="AK74" s="1311"/>
      <c r="AL74" s="1311"/>
      <c r="AM74" s="1311"/>
      <c r="AN74" s="1311"/>
      <c r="AO74" s="1311"/>
      <c r="AP74" s="1311"/>
      <c r="AQ74" s="1311"/>
      <c r="AR74" s="1311"/>
      <c r="AS74" s="1311"/>
      <c r="AT74" s="1311"/>
      <c r="AU74" s="1311"/>
      <c r="AV74" s="1311"/>
      <c r="AW74" s="1311"/>
      <c r="AX74" s="1311"/>
      <c r="AY74" s="1311"/>
      <c r="AZ74" s="1311"/>
      <c r="BA74" s="1311"/>
      <c r="BB74" s="1311"/>
      <c r="BC74" s="1311"/>
      <c r="BD74" s="1311"/>
      <c r="BE74" s="1311"/>
      <c r="BF74" s="1311"/>
      <c r="BG74" s="1312"/>
      <c r="BI74" s="315"/>
      <c r="BJ74" s="315"/>
      <c r="BK74" s="315"/>
    </row>
    <row r="75" spans="5:63" s="221" customFormat="1" ht="18" customHeight="1" thickTop="1">
      <c r="E75" s="220">
        <v>40</v>
      </c>
      <c r="F75" s="585" t="s">
        <v>154</v>
      </c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7"/>
      <c r="S75" s="588" t="s">
        <v>272</v>
      </c>
      <c r="T75" s="589"/>
      <c r="U75" s="590"/>
      <c r="V75" s="591">
        <v>3</v>
      </c>
      <c r="W75" s="616"/>
      <c r="X75" s="1235">
        <f aca="true" t="shared" si="13" ref="X75:X80">V75*36</f>
        <v>108</v>
      </c>
      <c r="Y75" s="592"/>
      <c r="Z75" s="1238">
        <f aca="true" t="shared" si="14" ref="Z75:Z80">AB75+AD75+AF75</f>
        <v>54</v>
      </c>
      <c r="AA75" s="1239"/>
      <c r="AB75" s="581">
        <v>18</v>
      </c>
      <c r="AC75" s="584"/>
      <c r="AD75" s="581"/>
      <c r="AE75" s="584"/>
      <c r="AF75" s="581">
        <v>36</v>
      </c>
      <c r="AG75" s="594"/>
      <c r="AH75" s="1236">
        <f aca="true" t="shared" si="15" ref="AH75:AH80">X75-Z75</f>
        <v>54</v>
      </c>
      <c r="AI75" s="1237"/>
      <c r="AJ75" s="583"/>
      <c r="AK75" s="584"/>
      <c r="AL75" s="581" t="s">
        <v>234</v>
      </c>
      <c r="AM75" s="584"/>
      <c r="AN75" s="581"/>
      <c r="AO75" s="584"/>
      <c r="AP75" s="581"/>
      <c r="AQ75" s="582"/>
      <c r="AR75" s="583">
        <v>3</v>
      </c>
      <c r="AS75" s="584"/>
      <c r="AT75" s="581"/>
      <c r="AU75" s="584"/>
      <c r="AV75" s="581"/>
      <c r="AW75" s="584"/>
      <c r="AX75" s="581"/>
      <c r="AY75" s="584"/>
      <c r="AZ75" s="581"/>
      <c r="BA75" s="584"/>
      <c r="BB75" s="581"/>
      <c r="BC75" s="584"/>
      <c r="BD75" s="581"/>
      <c r="BE75" s="584"/>
      <c r="BF75" s="581"/>
      <c r="BG75" s="582"/>
      <c r="BI75" s="222"/>
      <c r="BJ75" s="222"/>
      <c r="BK75" s="222"/>
    </row>
    <row r="76" spans="5:63" s="221" customFormat="1" ht="18" customHeight="1">
      <c r="E76" s="220">
        <f aca="true" t="shared" si="16" ref="E76:E84">SUM(E75+1)</f>
        <v>41</v>
      </c>
      <c r="F76" s="585" t="s">
        <v>155</v>
      </c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7"/>
      <c r="S76" s="588" t="s">
        <v>273</v>
      </c>
      <c r="T76" s="589"/>
      <c r="U76" s="590"/>
      <c r="V76" s="591">
        <v>11</v>
      </c>
      <c r="W76" s="616"/>
      <c r="X76" s="1235">
        <f t="shared" si="13"/>
        <v>396</v>
      </c>
      <c r="Y76" s="592"/>
      <c r="Z76" s="1238">
        <f t="shared" si="14"/>
        <v>162</v>
      </c>
      <c r="AA76" s="1239"/>
      <c r="AB76" s="581">
        <v>90</v>
      </c>
      <c r="AC76" s="584"/>
      <c r="AD76" s="581"/>
      <c r="AE76" s="584"/>
      <c r="AF76" s="581">
        <v>72</v>
      </c>
      <c r="AG76" s="594"/>
      <c r="AH76" s="1236">
        <f t="shared" si="15"/>
        <v>234</v>
      </c>
      <c r="AI76" s="1237"/>
      <c r="AJ76" s="583">
        <v>2.3</v>
      </c>
      <c r="AK76" s="584"/>
      <c r="AL76" s="581">
        <v>1</v>
      </c>
      <c r="AM76" s="584"/>
      <c r="AN76" s="581"/>
      <c r="AO76" s="584"/>
      <c r="AP76" s="581"/>
      <c r="AQ76" s="582"/>
      <c r="AR76" s="583">
        <v>3</v>
      </c>
      <c r="AS76" s="584"/>
      <c r="AT76" s="581">
        <v>3</v>
      </c>
      <c r="AU76" s="584"/>
      <c r="AV76" s="581">
        <v>3</v>
      </c>
      <c r="AW76" s="584"/>
      <c r="AX76" s="581"/>
      <c r="AY76" s="584"/>
      <c r="AZ76" s="581"/>
      <c r="BA76" s="584"/>
      <c r="BB76" s="581"/>
      <c r="BC76" s="584"/>
      <c r="BD76" s="581"/>
      <c r="BE76" s="584"/>
      <c r="BF76" s="581"/>
      <c r="BG76" s="582"/>
      <c r="BI76" s="222"/>
      <c r="BJ76" s="222"/>
      <c r="BK76" s="222"/>
    </row>
    <row r="77" spans="5:63" s="221" customFormat="1" ht="18" customHeight="1">
      <c r="E77" s="220">
        <f t="shared" si="16"/>
        <v>42</v>
      </c>
      <c r="F77" s="585" t="s">
        <v>194</v>
      </c>
      <c r="G77" s="1252"/>
      <c r="H77" s="1252"/>
      <c r="I77" s="1252"/>
      <c r="J77" s="1252"/>
      <c r="K77" s="1252"/>
      <c r="L77" s="1252"/>
      <c r="M77" s="1252"/>
      <c r="N77" s="1252"/>
      <c r="O77" s="1252"/>
      <c r="P77" s="1252"/>
      <c r="Q77" s="1252"/>
      <c r="R77" s="1253"/>
      <c r="S77" s="588" t="s">
        <v>374</v>
      </c>
      <c r="T77" s="1254"/>
      <c r="U77" s="1237"/>
      <c r="V77" s="591">
        <v>2.5</v>
      </c>
      <c r="W77" s="1233"/>
      <c r="X77" s="1235">
        <f>V77*36</f>
        <v>90</v>
      </c>
      <c r="Y77" s="592"/>
      <c r="Z77" s="1238">
        <f>AB77+AD77+AF77</f>
        <v>36</v>
      </c>
      <c r="AA77" s="1239"/>
      <c r="AB77" s="581">
        <v>18</v>
      </c>
      <c r="AC77" s="1233"/>
      <c r="AD77" s="581"/>
      <c r="AE77" s="1233"/>
      <c r="AF77" s="581">
        <v>18</v>
      </c>
      <c r="AG77" s="1233"/>
      <c r="AH77" s="1236">
        <f>X77-Z77</f>
        <v>54</v>
      </c>
      <c r="AI77" s="1237"/>
      <c r="AJ77" s="583"/>
      <c r="AK77" s="1233"/>
      <c r="AL77" s="581" t="s">
        <v>232</v>
      </c>
      <c r="AM77" s="1233"/>
      <c r="AN77" s="581"/>
      <c r="AO77" s="1233"/>
      <c r="AP77" s="581"/>
      <c r="AQ77" s="1234"/>
      <c r="AR77" s="288"/>
      <c r="AS77" s="287"/>
      <c r="AT77" s="581">
        <v>2</v>
      </c>
      <c r="AU77" s="1233"/>
      <c r="AV77" s="286"/>
      <c r="AW77" s="287"/>
      <c r="AX77" s="286"/>
      <c r="AY77" s="287"/>
      <c r="AZ77" s="286"/>
      <c r="BA77" s="287"/>
      <c r="BB77" s="286"/>
      <c r="BC77" s="287"/>
      <c r="BD77" s="286"/>
      <c r="BE77" s="287"/>
      <c r="BF77" s="286"/>
      <c r="BG77" s="289"/>
      <c r="BI77" s="222"/>
      <c r="BJ77" s="222"/>
      <c r="BK77" s="222"/>
    </row>
    <row r="78" spans="5:63" s="221" customFormat="1" ht="18" customHeight="1">
      <c r="E78" s="220">
        <f t="shared" si="16"/>
        <v>43</v>
      </c>
      <c r="F78" s="585" t="s">
        <v>156</v>
      </c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7"/>
      <c r="S78" s="588" t="s">
        <v>375</v>
      </c>
      <c r="T78" s="589"/>
      <c r="U78" s="590"/>
      <c r="V78" s="591">
        <v>4.5</v>
      </c>
      <c r="W78" s="616"/>
      <c r="X78" s="1235">
        <f t="shared" si="13"/>
        <v>162</v>
      </c>
      <c r="Y78" s="592"/>
      <c r="Z78" s="1238">
        <f t="shared" si="14"/>
        <v>72</v>
      </c>
      <c r="AA78" s="1239"/>
      <c r="AB78" s="581">
        <v>36</v>
      </c>
      <c r="AC78" s="584"/>
      <c r="AD78" s="581"/>
      <c r="AE78" s="584"/>
      <c r="AF78" s="581">
        <v>36</v>
      </c>
      <c r="AG78" s="594"/>
      <c r="AH78" s="1236">
        <f t="shared" si="15"/>
        <v>90</v>
      </c>
      <c r="AI78" s="1237"/>
      <c r="AJ78" s="583"/>
      <c r="AK78" s="584"/>
      <c r="AL78" s="581">
        <v>6</v>
      </c>
      <c r="AM78" s="584"/>
      <c r="AN78" s="581"/>
      <c r="AO78" s="584"/>
      <c r="AP78" s="581"/>
      <c r="AQ78" s="582"/>
      <c r="AR78" s="583"/>
      <c r="AS78" s="584"/>
      <c r="AT78" s="581"/>
      <c r="AU78" s="584"/>
      <c r="AV78" s="581"/>
      <c r="AW78" s="584"/>
      <c r="AX78" s="581"/>
      <c r="AY78" s="584"/>
      <c r="AZ78" s="581"/>
      <c r="BA78" s="584"/>
      <c r="BB78" s="581">
        <v>4</v>
      </c>
      <c r="BC78" s="584"/>
      <c r="BD78" s="581"/>
      <c r="BE78" s="584"/>
      <c r="BF78" s="581"/>
      <c r="BG78" s="582"/>
      <c r="BI78" s="222"/>
      <c r="BJ78" s="222"/>
      <c r="BK78" s="222"/>
    </row>
    <row r="79" spans="5:63" s="221" customFormat="1" ht="18" customHeight="1">
      <c r="E79" s="220">
        <f t="shared" si="16"/>
        <v>44</v>
      </c>
      <c r="F79" s="585" t="s">
        <v>151</v>
      </c>
      <c r="G79" s="1230"/>
      <c r="H79" s="1230"/>
      <c r="I79" s="1230"/>
      <c r="J79" s="1230"/>
      <c r="K79" s="1230"/>
      <c r="L79" s="1230"/>
      <c r="M79" s="1230"/>
      <c r="N79" s="1230"/>
      <c r="O79" s="1230"/>
      <c r="P79" s="1230"/>
      <c r="Q79" s="1230"/>
      <c r="R79" s="1263"/>
      <c r="S79" s="588" t="s">
        <v>376</v>
      </c>
      <c r="T79" s="1264"/>
      <c r="U79" s="1265"/>
      <c r="V79" s="591">
        <v>7</v>
      </c>
      <c r="W79" s="616"/>
      <c r="X79" s="1231">
        <f t="shared" si="13"/>
        <v>252</v>
      </c>
      <c r="Y79" s="1232"/>
      <c r="Z79" s="1255">
        <f t="shared" si="14"/>
        <v>108</v>
      </c>
      <c r="AA79" s="1256"/>
      <c r="AB79" s="581">
        <v>54</v>
      </c>
      <c r="AC79" s="584"/>
      <c r="AD79" s="581">
        <v>54</v>
      </c>
      <c r="AE79" s="584"/>
      <c r="AF79" s="581"/>
      <c r="AG79" s="584"/>
      <c r="AH79" s="1249">
        <f t="shared" si="15"/>
        <v>144</v>
      </c>
      <c r="AI79" s="1250"/>
      <c r="AJ79" s="583">
        <v>4</v>
      </c>
      <c r="AK79" s="584"/>
      <c r="AL79" s="581" t="s">
        <v>229</v>
      </c>
      <c r="AM79" s="584"/>
      <c r="AN79" s="581"/>
      <c r="AO79" s="584"/>
      <c r="AP79" s="581"/>
      <c r="AQ79" s="582"/>
      <c r="AR79" s="583"/>
      <c r="AS79" s="584"/>
      <c r="AT79" s="581"/>
      <c r="AU79" s="584"/>
      <c r="AV79" s="581">
        <v>4</v>
      </c>
      <c r="AW79" s="584"/>
      <c r="AX79" s="581">
        <v>2</v>
      </c>
      <c r="AY79" s="584"/>
      <c r="AZ79" s="581"/>
      <c r="BA79" s="584"/>
      <c r="BB79" s="581"/>
      <c r="BC79" s="584"/>
      <c r="BD79" s="581"/>
      <c r="BE79" s="584"/>
      <c r="BF79" s="581"/>
      <c r="BG79" s="582"/>
      <c r="BI79" s="222"/>
      <c r="BJ79" s="222"/>
      <c r="BK79" s="222"/>
    </row>
    <row r="80" spans="5:63" s="221" customFormat="1" ht="35.25" customHeight="1">
      <c r="E80" s="220">
        <f t="shared" si="16"/>
        <v>45</v>
      </c>
      <c r="F80" s="585" t="s">
        <v>150</v>
      </c>
      <c r="G80" s="1230"/>
      <c r="H80" s="1230"/>
      <c r="I80" s="1230"/>
      <c r="J80" s="1230"/>
      <c r="K80" s="1230"/>
      <c r="L80" s="1230"/>
      <c r="M80" s="1230"/>
      <c r="N80" s="1230"/>
      <c r="O80" s="1230"/>
      <c r="P80" s="1230"/>
      <c r="Q80" s="1230"/>
      <c r="R80" s="1263"/>
      <c r="S80" s="588" t="s">
        <v>377</v>
      </c>
      <c r="T80" s="589"/>
      <c r="U80" s="590"/>
      <c r="V80" s="591">
        <v>4</v>
      </c>
      <c r="W80" s="616"/>
      <c r="X80" s="1235">
        <f t="shared" si="13"/>
        <v>144</v>
      </c>
      <c r="Y80" s="592"/>
      <c r="Z80" s="583">
        <f t="shared" si="14"/>
        <v>54</v>
      </c>
      <c r="AA80" s="584"/>
      <c r="AB80" s="581">
        <v>36</v>
      </c>
      <c r="AC80" s="584"/>
      <c r="AD80" s="581">
        <v>18</v>
      </c>
      <c r="AE80" s="584"/>
      <c r="AF80" s="581"/>
      <c r="AG80" s="584"/>
      <c r="AH80" s="581">
        <f t="shared" si="15"/>
        <v>90</v>
      </c>
      <c r="AI80" s="582"/>
      <c r="AJ80" s="583">
        <v>5</v>
      </c>
      <c r="AK80" s="584"/>
      <c r="AL80" s="581"/>
      <c r="AM80" s="584"/>
      <c r="AN80" s="581"/>
      <c r="AO80" s="584"/>
      <c r="AP80" s="581"/>
      <c r="AQ80" s="582"/>
      <c r="AR80" s="583"/>
      <c r="AS80" s="584"/>
      <c r="AT80" s="581"/>
      <c r="AU80" s="584"/>
      <c r="AV80" s="581"/>
      <c r="AW80" s="584"/>
      <c r="AX80" s="581"/>
      <c r="AY80" s="584"/>
      <c r="AZ80" s="581">
        <v>3</v>
      </c>
      <c r="BA80" s="584"/>
      <c r="BB80" s="581"/>
      <c r="BC80" s="584"/>
      <c r="BD80" s="581"/>
      <c r="BE80" s="584"/>
      <c r="BF80" s="581"/>
      <c r="BG80" s="582"/>
      <c r="BI80" s="222"/>
      <c r="BJ80" s="222"/>
      <c r="BK80" s="222"/>
    </row>
    <row r="81" spans="5:63" s="221" customFormat="1" ht="35.25" customHeight="1">
      <c r="E81" s="220">
        <f t="shared" si="16"/>
        <v>46</v>
      </c>
      <c r="F81" s="585" t="s">
        <v>178</v>
      </c>
      <c r="G81" s="586"/>
      <c r="H81" s="586"/>
      <c r="I81" s="586"/>
      <c r="J81" s="586"/>
      <c r="K81" s="586"/>
      <c r="L81" s="586"/>
      <c r="M81" s="586"/>
      <c r="N81" s="586"/>
      <c r="O81" s="586"/>
      <c r="P81" s="586"/>
      <c r="Q81" s="586"/>
      <c r="R81" s="587"/>
      <c r="S81" s="588" t="s">
        <v>277</v>
      </c>
      <c r="T81" s="589"/>
      <c r="U81" s="590"/>
      <c r="V81" s="591">
        <v>3</v>
      </c>
      <c r="W81" s="616"/>
      <c r="X81" s="1235">
        <f aca="true" t="shared" si="17" ref="X81:X86">V81*36</f>
        <v>108</v>
      </c>
      <c r="Y81" s="592"/>
      <c r="Z81" s="583">
        <f aca="true" t="shared" si="18" ref="Z81:Z86">AB81+AD81+AF81</f>
        <v>45</v>
      </c>
      <c r="AA81" s="584"/>
      <c r="AB81" s="581">
        <v>18</v>
      </c>
      <c r="AC81" s="584"/>
      <c r="AD81" s="581"/>
      <c r="AE81" s="584"/>
      <c r="AF81" s="581">
        <v>27</v>
      </c>
      <c r="AG81" s="594"/>
      <c r="AH81" s="581">
        <f aca="true" t="shared" si="19" ref="AH81:AH86">X81-Z81</f>
        <v>63</v>
      </c>
      <c r="AI81" s="582"/>
      <c r="AJ81" s="583"/>
      <c r="AK81" s="584"/>
      <c r="AL81" s="581">
        <v>4</v>
      </c>
      <c r="AM81" s="584"/>
      <c r="AN81" s="581"/>
      <c r="AO81" s="584"/>
      <c r="AP81" s="581"/>
      <c r="AQ81" s="582"/>
      <c r="AR81" s="583"/>
      <c r="AS81" s="584"/>
      <c r="AT81" s="581"/>
      <c r="AU81" s="584"/>
      <c r="AV81" s="581"/>
      <c r="AW81" s="584"/>
      <c r="AX81" s="581">
        <v>2.5</v>
      </c>
      <c r="AY81" s="584"/>
      <c r="AZ81" s="581"/>
      <c r="BA81" s="584"/>
      <c r="BB81" s="581"/>
      <c r="BC81" s="584"/>
      <c r="BD81" s="581"/>
      <c r="BE81" s="584"/>
      <c r="BF81" s="581"/>
      <c r="BG81" s="582"/>
      <c r="BI81" s="222"/>
      <c r="BJ81" s="222"/>
      <c r="BK81" s="222"/>
    </row>
    <row r="82" spans="5:63" s="221" customFormat="1" ht="18" customHeight="1">
      <c r="E82" s="220">
        <f t="shared" si="16"/>
        <v>47</v>
      </c>
      <c r="F82" s="585" t="s">
        <v>179</v>
      </c>
      <c r="G82" s="586"/>
      <c r="H82" s="586"/>
      <c r="I82" s="586"/>
      <c r="J82" s="586"/>
      <c r="K82" s="586"/>
      <c r="L82" s="586"/>
      <c r="M82" s="586"/>
      <c r="N82" s="586"/>
      <c r="O82" s="586"/>
      <c r="P82" s="586"/>
      <c r="Q82" s="586"/>
      <c r="R82" s="587"/>
      <c r="S82" s="588" t="s">
        <v>378</v>
      </c>
      <c r="T82" s="589"/>
      <c r="U82" s="590"/>
      <c r="V82" s="591">
        <v>1.5</v>
      </c>
      <c r="W82" s="616"/>
      <c r="X82" s="1235">
        <f t="shared" si="17"/>
        <v>54</v>
      </c>
      <c r="Y82" s="592"/>
      <c r="Z82" s="583">
        <f t="shared" si="18"/>
        <v>18</v>
      </c>
      <c r="AA82" s="584"/>
      <c r="AB82" s="581">
        <v>18</v>
      </c>
      <c r="AC82" s="584"/>
      <c r="AD82" s="581"/>
      <c r="AE82" s="584"/>
      <c r="AF82" s="581"/>
      <c r="AG82" s="594"/>
      <c r="AH82" s="581">
        <f t="shared" si="19"/>
        <v>36</v>
      </c>
      <c r="AI82" s="582"/>
      <c r="AJ82" s="583"/>
      <c r="AK82" s="584"/>
      <c r="AL82" s="581">
        <v>4</v>
      </c>
      <c r="AM82" s="584"/>
      <c r="AN82" s="581"/>
      <c r="AO82" s="584"/>
      <c r="AP82" s="581"/>
      <c r="AQ82" s="582"/>
      <c r="AR82" s="583"/>
      <c r="AS82" s="584"/>
      <c r="AT82" s="581"/>
      <c r="AU82" s="584"/>
      <c r="AV82" s="581"/>
      <c r="AW82" s="584"/>
      <c r="AX82" s="581">
        <v>1</v>
      </c>
      <c r="AY82" s="584"/>
      <c r="AZ82" s="581"/>
      <c r="BA82" s="584"/>
      <c r="BB82" s="581"/>
      <c r="BC82" s="584"/>
      <c r="BD82" s="581"/>
      <c r="BE82" s="584"/>
      <c r="BF82" s="581"/>
      <c r="BG82" s="582"/>
      <c r="BI82" s="222"/>
      <c r="BJ82" s="222"/>
      <c r="BK82" s="222"/>
    </row>
    <row r="83" spans="5:63" s="221" customFormat="1" ht="18" customHeight="1">
      <c r="E83" s="220">
        <f t="shared" si="16"/>
        <v>48</v>
      </c>
      <c r="F83" s="585" t="s">
        <v>181</v>
      </c>
      <c r="G83" s="586"/>
      <c r="H83" s="586"/>
      <c r="I83" s="586"/>
      <c r="J83" s="586"/>
      <c r="K83" s="586"/>
      <c r="L83" s="586"/>
      <c r="M83" s="586"/>
      <c r="N83" s="586"/>
      <c r="O83" s="586"/>
      <c r="P83" s="586"/>
      <c r="Q83" s="586"/>
      <c r="R83" s="587"/>
      <c r="S83" s="588" t="s">
        <v>373</v>
      </c>
      <c r="T83" s="589"/>
      <c r="U83" s="590"/>
      <c r="V83" s="591">
        <v>7</v>
      </c>
      <c r="W83" s="616"/>
      <c r="X83" s="1235">
        <f t="shared" si="17"/>
        <v>252</v>
      </c>
      <c r="Y83" s="592"/>
      <c r="Z83" s="583">
        <f t="shared" si="18"/>
        <v>108</v>
      </c>
      <c r="AA83" s="584"/>
      <c r="AB83" s="581">
        <v>72</v>
      </c>
      <c r="AC83" s="584"/>
      <c r="AD83" s="581">
        <v>36</v>
      </c>
      <c r="AE83" s="584"/>
      <c r="AF83" s="581"/>
      <c r="AG83" s="594"/>
      <c r="AH83" s="581">
        <f t="shared" si="19"/>
        <v>144</v>
      </c>
      <c r="AI83" s="582"/>
      <c r="AJ83" s="583">
        <v>6</v>
      </c>
      <c r="AK83" s="584"/>
      <c r="AL83" s="581">
        <v>5</v>
      </c>
      <c r="AM83" s="584"/>
      <c r="AN83" s="581"/>
      <c r="AO83" s="584"/>
      <c r="AP83" s="581"/>
      <c r="AQ83" s="582"/>
      <c r="AR83" s="583"/>
      <c r="AS83" s="584"/>
      <c r="AT83" s="581"/>
      <c r="AU83" s="584"/>
      <c r="AV83" s="581"/>
      <c r="AW83" s="584"/>
      <c r="AX83" s="581"/>
      <c r="AY83" s="584"/>
      <c r="AZ83" s="581">
        <v>3</v>
      </c>
      <c r="BA83" s="584"/>
      <c r="BB83" s="581">
        <v>3</v>
      </c>
      <c r="BC83" s="584"/>
      <c r="BD83" s="581"/>
      <c r="BE83" s="584"/>
      <c r="BF83" s="581"/>
      <c r="BG83" s="582"/>
      <c r="BI83" s="222"/>
      <c r="BJ83" s="222"/>
      <c r="BK83" s="222"/>
    </row>
    <row r="84" spans="5:63" s="221" customFormat="1" ht="18" customHeight="1">
      <c r="E84" s="220">
        <f t="shared" si="16"/>
        <v>49</v>
      </c>
      <c r="F84" s="585" t="s">
        <v>182</v>
      </c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  <c r="R84" s="587"/>
      <c r="S84" s="588" t="s">
        <v>379</v>
      </c>
      <c r="T84" s="589"/>
      <c r="U84" s="590"/>
      <c r="V84" s="591">
        <v>3</v>
      </c>
      <c r="W84" s="616"/>
      <c r="X84" s="1235">
        <f t="shared" si="17"/>
        <v>108</v>
      </c>
      <c r="Y84" s="592"/>
      <c r="Z84" s="583">
        <f t="shared" si="18"/>
        <v>54</v>
      </c>
      <c r="AA84" s="584"/>
      <c r="AB84" s="581">
        <v>36</v>
      </c>
      <c r="AC84" s="584"/>
      <c r="AD84" s="581">
        <v>18</v>
      </c>
      <c r="AE84" s="584"/>
      <c r="AF84" s="581"/>
      <c r="AG84" s="594"/>
      <c r="AH84" s="581">
        <f t="shared" si="19"/>
        <v>54</v>
      </c>
      <c r="AI84" s="582"/>
      <c r="AJ84" s="583"/>
      <c r="AK84" s="584"/>
      <c r="AL84" s="581" t="s">
        <v>316</v>
      </c>
      <c r="AM84" s="584"/>
      <c r="AN84" s="581"/>
      <c r="AO84" s="584"/>
      <c r="AP84" s="581"/>
      <c r="AQ84" s="582"/>
      <c r="AR84" s="583"/>
      <c r="AS84" s="584"/>
      <c r="AT84" s="581"/>
      <c r="AU84" s="584"/>
      <c r="AV84" s="581"/>
      <c r="AW84" s="584"/>
      <c r="AX84" s="581"/>
      <c r="AY84" s="584"/>
      <c r="AZ84" s="581"/>
      <c r="BA84" s="584"/>
      <c r="BB84" s="581"/>
      <c r="BC84" s="584"/>
      <c r="BD84" s="581">
        <v>3</v>
      </c>
      <c r="BE84" s="584"/>
      <c r="BF84" s="581"/>
      <c r="BG84" s="582"/>
      <c r="BI84" s="222"/>
      <c r="BJ84" s="222"/>
      <c r="BK84" s="222"/>
    </row>
    <row r="85" spans="5:63" s="221" customFormat="1" ht="18" customHeight="1">
      <c r="E85" s="220">
        <f>SUM(E84+1)</f>
        <v>50</v>
      </c>
      <c r="F85" s="585" t="s">
        <v>220</v>
      </c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586"/>
      <c r="R85" s="587"/>
      <c r="S85" s="588" t="s">
        <v>380</v>
      </c>
      <c r="T85" s="589"/>
      <c r="U85" s="590"/>
      <c r="V85" s="591">
        <v>3.5</v>
      </c>
      <c r="W85" s="616"/>
      <c r="X85" s="1235">
        <f t="shared" si="17"/>
        <v>126</v>
      </c>
      <c r="Y85" s="592"/>
      <c r="Z85" s="583">
        <f t="shared" si="18"/>
        <v>54</v>
      </c>
      <c r="AA85" s="584"/>
      <c r="AB85" s="581">
        <v>18</v>
      </c>
      <c r="AC85" s="584"/>
      <c r="AD85" s="581">
        <v>36</v>
      </c>
      <c r="AE85" s="584"/>
      <c r="AF85" s="581"/>
      <c r="AG85" s="594"/>
      <c r="AH85" s="581">
        <f t="shared" si="19"/>
        <v>72</v>
      </c>
      <c r="AI85" s="582"/>
      <c r="AJ85" s="583"/>
      <c r="AK85" s="584"/>
      <c r="AL85" s="581">
        <v>4</v>
      </c>
      <c r="AM85" s="584"/>
      <c r="AN85" s="581"/>
      <c r="AO85" s="584"/>
      <c r="AP85" s="581"/>
      <c r="AQ85" s="582"/>
      <c r="AR85" s="583"/>
      <c r="AS85" s="584"/>
      <c r="AT85" s="581"/>
      <c r="AU85" s="584"/>
      <c r="AV85" s="581"/>
      <c r="AW85" s="584"/>
      <c r="AX85" s="581">
        <v>3</v>
      </c>
      <c r="AY85" s="584"/>
      <c r="AZ85" s="581"/>
      <c r="BA85" s="584"/>
      <c r="BB85" s="286"/>
      <c r="BC85" s="287"/>
      <c r="BD85" s="286"/>
      <c r="BE85" s="287"/>
      <c r="BF85" s="286"/>
      <c r="BG85" s="289"/>
      <c r="BI85" s="222"/>
      <c r="BJ85" s="222"/>
      <c r="BK85" s="222"/>
    </row>
    <row r="86" spans="5:63" s="221" customFormat="1" ht="28.5" customHeight="1" thickBot="1">
      <c r="E86" s="316">
        <f>SUM(E85+1)</f>
        <v>51</v>
      </c>
      <c r="F86" s="1261" t="s">
        <v>192</v>
      </c>
      <c r="G86" s="1219"/>
      <c r="H86" s="1219"/>
      <c r="I86" s="1219"/>
      <c r="J86" s="1219"/>
      <c r="K86" s="1219"/>
      <c r="L86" s="1219"/>
      <c r="M86" s="1219"/>
      <c r="N86" s="1219"/>
      <c r="O86" s="1219"/>
      <c r="P86" s="1219"/>
      <c r="Q86" s="1219"/>
      <c r="R86" s="1262"/>
      <c r="S86" s="1222" t="s">
        <v>280</v>
      </c>
      <c r="T86" s="1223"/>
      <c r="U86" s="1224"/>
      <c r="V86" s="1225">
        <v>3</v>
      </c>
      <c r="W86" s="1226"/>
      <c r="X86" s="1259">
        <f t="shared" si="17"/>
        <v>108</v>
      </c>
      <c r="Y86" s="1260"/>
      <c r="Z86" s="1217">
        <f t="shared" si="18"/>
        <v>54</v>
      </c>
      <c r="AA86" s="1218"/>
      <c r="AB86" s="800">
        <v>36</v>
      </c>
      <c r="AC86" s="1218"/>
      <c r="AD86" s="800">
        <v>18</v>
      </c>
      <c r="AE86" s="1218"/>
      <c r="AF86" s="800"/>
      <c r="AG86" s="1218"/>
      <c r="AH86" s="800">
        <f t="shared" si="19"/>
        <v>54</v>
      </c>
      <c r="AI86" s="801"/>
      <c r="AJ86" s="1217"/>
      <c r="AK86" s="1218"/>
      <c r="AL86" s="800">
        <v>7</v>
      </c>
      <c r="AM86" s="1218"/>
      <c r="AN86" s="800"/>
      <c r="AO86" s="1218"/>
      <c r="AP86" s="800"/>
      <c r="AQ86" s="801"/>
      <c r="AR86" s="1217"/>
      <c r="AS86" s="1218"/>
      <c r="AT86" s="800"/>
      <c r="AU86" s="1218"/>
      <c r="AV86" s="800"/>
      <c r="AW86" s="1218"/>
      <c r="AX86" s="800"/>
      <c r="AY86" s="1218"/>
      <c r="AZ86" s="800"/>
      <c r="BA86" s="1218"/>
      <c r="BB86" s="800"/>
      <c r="BC86" s="1218"/>
      <c r="BD86" s="800">
        <v>3</v>
      </c>
      <c r="BE86" s="1218"/>
      <c r="BF86" s="800"/>
      <c r="BG86" s="801"/>
      <c r="BI86" s="222"/>
      <c r="BJ86" s="222"/>
      <c r="BK86" s="222"/>
    </row>
    <row r="87" spans="5:63" s="269" customFormat="1" ht="18" customHeight="1" thickBot="1" thickTop="1">
      <c r="E87" s="268"/>
      <c r="F87" s="624" t="s">
        <v>81</v>
      </c>
      <c r="G87" s="625"/>
      <c r="H87" s="625"/>
      <c r="I87" s="625"/>
      <c r="J87" s="625"/>
      <c r="K87" s="625"/>
      <c r="L87" s="625"/>
      <c r="M87" s="625"/>
      <c r="N87" s="625"/>
      <c r="O87" s="625"/>
      <c r="P87" s="625"/>
      <c r="Q87" s="625"/>
      <c r="R87" s="625"/>
      <c r="S87" s="625"/>
      <c r="T87" s="625"/>
      <c r="U87" s="626"/>
      <c r="V87" s="623">
        <f>SUM(V75:W86)</f>
        <v>53</v>
      </c>
      <c r="W87" s="622"/>
      <c r="X87" s="621">
        <f>SUM(X75:Y86)</f>
        <v>1908</v>
      </c>
      <c r="Y87" s="628"/>
      <c r="Z87" s="623">
        <f>SUM(Z75:AA86)</f>
        <v>819</v>
      </c>
      <c r="AA87" s="622"/>
      <c r="AB87" s="623">
        <f>SUM(AB75:AC86)</f>
        <v>450</v>
      </c>
      <c r="AC87" s="622"/>
      <c r="AD87" s="623">
        <f>SUM(AD75:AE86)</f>
        <v>180</v>
      </c>
      <c r="AE87" s="622"/>
      <c r="AF87" s="623">
        <f>SUM(AF75:AG86)</f>
        <v>189</v>
      </c>
      <c r="AG87" s="622"/>
      <c r="AH87" s="623">
        <f>SUM(AH75:AI86)</f>
        <v>1089</v>
      </c>
      <c r="AI87" s="622"/>
      <c r="AJ87" s="623">
        <v>5</v>
      </c>
      <c r="AK87" s="622"/>
      <c r="AL87" s="621">
        <v>11</v>
      </c>
      <c r="AM87" s="622"/>
      <c r="AN87" s="621"/>
      <c r="AO87" s="622"/>
      <c r="AP87" s="621"/>
      <c r="AQ87" s="628"/>
      <c r="AR87" s="623">
        <f>SUM(AR75:AS86)</f>
        <v>6</v>
      </c>
      <c r="AS87" s="622"/>
      <c r="AT87" s="623">
        <f>SUM(AT75:AU86)</f>
        <v>5</v>
      </c>
      <c r="AU87" s="622"/>
      <c r="AV87" s="623">
        <f>SUM(AV75:AW86)</f>
        <v>7</v>
      </c>
      <c r="AW87" s="622"/>
      <c r="AX87" s="623">
        <f>SUM(AX75:AY86)</f>
        <v>8.5</v>
      </c>
      <c r="AY87" s="622"/>
      <c r="AZ87" s="623">
        <f>SUM(AZ75:BA86)</f>
        <v>6</v>
      </c>
      <c r="BA87" s="622"/>
      <c r="BB87" s="623">
        <f>SUM(BB75:BC86)</f>
        <v>7</v>
      </c>
      <c r="BC87" s="622"/>
      <c r="BD87" s="623">
        <f>SUM(BD75:BE86)</f>
        <v>6</v>
      </c>
      <c r="BE87" s="622"/>
      <c r="BF87" s="623">
        <f>SUM(BF75:BG86)</f>
        <v>0</v>
      </c>
      <c r="BG87" s="628"/>
      <c r="BI87" s="270"/>
      <c r="BJ87" s="270"/>
      <c r="BK87" s="270"/>
    </row>
    <row r="88" spans="5:63" s="25" customFormat="1" ht="18" customHeight="1" thickBot="1" thickTop="1">
      <c r="E88" s="782" t="s">
        <v>83</v>
      </c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  <c r="V88" s="783"/>
      <c r="W88" s="783"/>
      <c r="X88" s="783"/>
      <c r="Y88" s="783"/>
      <c r="Z88" s="783"/>
      <c r="AA88" s="783"/>
      <c r="AB88" s="783"/>
      <c r="AC88" s="783"/>
      <c r="AD88" s="783"/>
      <c r="AE88" s="783"/>
      <c r="AF88" s="783"/>
      <c r="AG88" s="783"/>
      <c r="AH88" s="783"/>
      <c r="AI88" s="783"/>
      <c r="AJ88" s="783"/>
      <c r="AK88" s="783"/>
      <c r="AL88" s="783"/>
      <c r="AM88" s="783"/>
      <c r="AN88" s="783"/>
      <c r="AO88" s="783"/>
      <c r="AP88" s="783"/>
      <c r="AQ88" s="783"/>
      <c r="AR88" s="783"/>
      <c r="AS88" s="783"/>
      <c r="AT88" s="783"/>
      <c r="AU88" s="783"/>
      <c r="AV88" s="783"/>
      <c r="AW88" s="783"/>
      <c r="AX88" s="783"/>
      <c r="AY88" s="783"/>
      <c r="AZ88" s="783"/>
      <c r="BA88" s="783"/>
      <c r="BB88" s="783"/>
      <c r="BC88" s="783"/>
      <c r="BD88" s="783"/>
      <c r="BE88" s="783"/>
      <c r="BF88" s="783"/>
      <c r="BG88" s="784"/>
      <c r="BI88" s="174"/>
      <c r="BJ88" s="174"/>
      <c r="BK88" s="174"/>
    </row>
    <row r="89" spans="5:63" s="25" customFormat="1" ht="18" customHeight="1" thickTop="1">
      <c r="E89" s="180"/>
      <c r="F89" s="1330" t="s">
        <v>115</v>
      </c>
      <c r="G89" s="1331"/>
      <c r="H89" s="1331"/>
      <c r="I89" s="1331"/>
      <c r="J89" s="1331"/>
      <c r="K89" s="1331"/>
      <c r="L89" s="1331"/>
      <c r="M89" s="1331"/>
      <c r="N89" s="1331"/>
      <c r="O89" s="1331"/>
      <c r="P89" s="1331"/>
      <c r="Q89" s="1331"/>
      <c r="R89" s="1331"/>
      <c r="S89" s="1331"/>
      <c r="T89" s="1331"/>
      <c r="U89" s="1332"/>
      <c r="V89" s="460"/>
      <c r="W89" s="618"/>
      <c r="X89" s="458"/>
      <c r="Y89" s="374"/>
      <c r="Z89" s="454"/>
      <c r="AA89" s="463"/>
      <c r="AB89" s="450"/>
      <c r="AC89" s="463"/>
      <c r="AD89" s="450"/>
      <c r="AE89" s="463"/>
      <c r="AF89" s="450"/>
      <c r="AG89" s="470"/>
      <c r="AH89" s="450"/>
      <c r="AI89" s="457"/>
      <c r="AJ89" s="454"/>
      <c r="AK89" s="463"/>
      <c r="AL89" s="450"/>
      <c r="AM89" s="463"/>
      <c r="AN89" s="450"/>
      <c r="AO89" s="463"/>
      <c r="AP89" s="450"/>
      <c r="AQ89" s="457"/>
      <c r="AR89" s="454"/>
      <c r="AS89" s="463"/>
      <c r="AT89" s="450"/>
      <c r="AU89" s="463"/>
      <c r="AV89" s="450"/>
      <c r="AW89" s="463"/>
      <c r="AX89" s="450"/>
      <c r="AY89" s="463"/>
      <c r="AZ89" s="450"/>
      <c r="BA89" s="463"/>
      <c r="BB89" s="450"/>
      <c r="BC89" s="463"/>
      <c r="BD89" s="450"/>
      <c r="BE89" s="463"/>
      <c r="BF89" s="450"/>
      <c r="BG89" s="457"/>
      <c r="BI89" s="174"/>
      <c r="BJ89" s="174"/>
      <c r="BK89" s="174"/>
    </row>
    <row r="90" spans="5:63" s="221" customFormat="1" ht="18" customHeight="1">
      <c r="E90" s="220">
        <v>52</v>
      </c>
      <c r="F90" s="585" t="s">
        <v>184</v>
      </c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7"/>
      <c r="S90" s="1333" t="s">
        <v>350</v>
      </c>
      <c r="T90" s="1334"/>
      <c r="U90" s="1335"/>
      <c r="V90" s="591">
        <v>4</v>
      </c>
      <c r="W90" s="616"/>
      <c r="X90" s="1235">
        <f>V90*36</f>
        <v>144</v>
      </c>
      <c r="Y90" s="592"/>
      <c r="Z90" s="583">
        <f>AB90+AD90+AF90</f>
        <v>72</v>
      </c>
      <c r="AA90" s="584"/>
      <c r="AB90" s="581">
        <v>36</v>
      </c>
      <c r="AC90" s="584"/>
      <c r="AD90" s="581"/>
      <c r="AE90" s="584"/>
      <c r="AF90" s="581">
        <v>36</v>
      </c>
      <c r="AG90" s="594"/>
      <c r="AH90" s="581">
        <f>X90-Z90</f>
        <v>72</v>
      </c>
      <c r="AI90" s="582"/>
      <c r="AJ90" s="583"/>
      <c r="AK90" s="584"/>
      <c r="AL90" s="581" t="s">
        <v>316</v>
      </c>
      <c r="AM90" s="584"/>
      <c r="AN90" s="581"/>
      <c r="AO90" s="584"/>
      <c r="AP90" s="581"/>
      <c r="AQ90" s="582"/>
      <c r="AR90" s="583"/>
      <c r="AS90" s="584"/>
      <c r="AT90" s="581"/>
      <c r="AU90" s="584"/>
      <c r="AV90" s="581"/>
      <c r="AW90" s="584"/>
      <c r="AX90" s="581"/>
      <c r="AY90" s="584"/>
      <c r="AZ90" s="581"/>
      <c r="BA90" s="584"/>
      <c r="BB90" s="581"/>
      <c r="BC90" s="584"/>
      <c r="BD90" s="581">
        <v>4</v>
      </c>
      <c r="BE90" s="584"/>
      <c r="BF90" s="581"/>
      <c r="BG90" s="582"/>
      <c r="BI90" s="222"/>
      <c r="BJ90" s="222"/>
      <c r="BK90" s="222"/>
    </row>
    <row r="91" spans="5:63" s="221" customFormat="1" ht="18" customHeight="1">
      <c r="E91" s="220">
        <f>SUM(E90+1)</f>
        <v>53</v>
      </c>
      <c r="F91" s="585" t="s">
        <v>185</v>
      </c>
      <c r="G91" s="586"/>
      <c r="H91" s="586"/>
      <c r="I91" s="586"/>
      <c r="J91" s="586"/>
      <c r="K91" s="586"/>
      <c r="L91" s="586"/>
      <c r="M91" s="586"/>
      <c r="N91" s="586"/>
      <c r="O91" s="586"/>
      <c r="P91" s="586"/>
      <c r="Q91" s="586"/>
      <c r="R91" s="587"/>
      <c r="S91" s="588" t="s">
        <v>351</v>
      </c>
      <c r="T91" s="589"/>
      <c r="U91" s="590"/>
      <c r="V91" s="591">
        <v>3</v>
      </c>
      <c r="W91" s="616"/>
      <c r="X91" s="1235">
        <f>V91*36</f>
        <v>108</v>
      </c>
      <c r="Y91" s="592"/>
      <c r="Z91" s="583">
        <f>AB91+AD91+AF91</f>
        <v>36</v>
      </c>
      <c r="AA91" s="584"/>
      <c r="AB91" s="581">
        <v>36</v>
      </c>
      <c r="AC91" s="584"/>
      <c r="AD91" s="581"/>
      <c r="AE91" s="584"/>
      <c r="AF91" s="581"/>
      <c r="AG91" s="594"/>
      <c r="AH91" s="581">
        <f>X91-Z91</f>
        <v>72</v>
      </c>
      <c r="AI91" s="582"/>
      <c r="AJ91" s="583">
        <v>6</v>
      </c>
      <c r="AK91" s="584"/>
      <c r="AL91" s="581"/>
      <c r="AM91" s="584"/>
      <c r="AN91" s="581"/>
      <c r="AO91" s="584"/>
      <c r="AP91" s="581"/>
      <c r="AQ91" s="582"/>
      <c r="AR91" s="583"/>
      <c r="AS91" s="584"/>
      <c r="AT91" s="581"/>
      <c r="AU91" s="584"/>
      <c r="AV91" s="581"/>
      <c r="AW91" s="584"/>
      <c r="AX91" s="581"/>
      <c r="AY91" s="584"/>
      <c r="AZ91" s="581"/>
      <c r="BA91" s="584"/>
      <c r="BB91" s="581">
        <v>2</v>
      </c>
      <c r="BC91" s="584"/>
      <c r="BD91" s="581"/>
      <c r="BE91" s="584"/>
      <c r="BF91" s="581"/>
      <c r="BG91" s="582"/>
      <c r="BI91" s="222"/>
      <c r="BJ91" s="222"/>
      <c r="BK91" s="222"/>
    </row>
    <row r="92" spans="5:63" s="221" customFormat="1" ht="18" customHeight="1">
      <c r="E92" s="220">
        <f>SUM(E91+1)</f>
        <v>54</v>
      </c>
      <c r="F92" s="585" t="s">
        <v>186</v>
      </c>
      <c r="G92" s="1230"/>
      <c r="H92" s="1230"/>
      <c r="I92" s="1230"/>
      <c r="J92" s="1230"/>
      <c r="K92" s="1230"/>
      <c r="L92" s="1230"/>
      <c r="M92" s="1230"/>
      <c r="N92" s="1230"/>
      <c r="O92" s="1230"/>
      <c r="P92" s="1230"/>
      <c r="Q92" s="1230"/>
      <c r="R92" s="1263"/>
      <c r="S92" s="588" t="s">
        <v>352</v>
      </c>
      <c r="T92" s="589"/>
      <c r="U92" s="590"/>
      <c r="V92" s="591">
        <v>3</v>
      </c>
      <c r="W92" s="616"/>
      <c r="X92" s="1235">
        <f>V92*36</f>
        <v>108</v>
      </c>
      <c r="Y92" s="592"/>
      <c r="Z92" s="583">
        <f>AB92+AD92+AF92</f>
        <v>36</v>
      </c>
      <c r="AA92" s="584"/>
      <c r="AB92" s="581">
        <v>36</v>
      </c>
      <c r="AC92" s="584"/>
      <c r="AD92" s="581"/>
      <c r="AE92" s="584"/>
      <c r="AF92" s="581"/>
      <c r="AG92" s="594"/>
      <c r="AH92" s="581">
        <f>X92-Z92</f>
        <v>72</v>
      </c>
      <c r="AI92" s="582"/>
      <c r="AJ92" s="583">
        <v>7</v>
      </c>
      <c r="AK92" s="584"/>
      <c r="AL92" s="581"/>
      <c r="AM92" s="584"/>
      <c r="AN92" s="581"/>
      <c r="AO92" s="584"/>
      <c r="AP92" s="581"/>
      <c r="AQ92" s="582"/>
      <c r="AR92" s="583"/>
      <c r="AS92" s="584"/>
      <c r="AT92" s="581"/>
      <c r="AU92" s="584"/>
      <c r="AV92" s="581"/>
      <c r="AW92" s="584"/>
      <c r="AX92" s="581"/>
      <c r="AY92" s="584"/>
      <c r="AZ92" s="581"/>
      <c r="BA92" s="584"/>
      <c r="BB92" s="581"/>
      <c r="BC92" s="584"/>
      <c r="BD92" s="581">
        <v>2</v>
      </c>
      <c r="BE92" s="584"/>
      <c r="BF92" s="581"/>
      <c r="BG92" s="582"/>
      <c r="BI92" s="222"/>
      <c r="BJ92" s="222"/>
      <c r="BK92" s="222"/>
    </row>
    <row r="93" spans="5:63" s="221" customFormat="1" ht="18" customHeight="1">
      <c r="E93" s="220">
        <f>SUM(E92+1)</f>
        <v>55</v>
      </c>
      <c r="F93" s="585" t="s">
        <v>187</v>
      </c>
      <c r="G93" s="1230"/>
      <c r="H93" s="1230"/>
      <c r="I93" s="1230"/>
      <c r="J93" s="1230"/>
      <c r="K93" s="1230"/>
      <c r="L93" s="1230"/>
      <c r="M93" s="1230"/>
      <c r="N93" s="1230"/>
      <c r="O93" s="1230"/>
      <c r="P93" s="1230"/>
      <c r="Q93" s="1230"/>
      <c r="R93" s="1263"/>
      <c r="S93" s="588" t="s">
        <v>353</v>
      </c>
      <c r="T93" s="589"/>
      <c r="U93" s="590"/>
      <c r="V93" s="591">
        <v>6</v>
      </c>
      <c r="W93" s="616"/>
      <c r="X93" s="1235">
        <f>V93*36</f>
        <v>216</v>
      </c>
      <c r="Y93" s="592"/>
      <c r="Z93" s="583">
        <f>AB93+AD93+AF93</f>
        <v>84</v>
      </c>
      <c r="AA93" s="584"/>
      <c r="AB93" s="581">
        <v>84</v>
      </c>
      <c r="AC93" s="584"/>
      <c r="AD93" s="581"/>
      <c r="AE93" s="584"/>
      <c r="AF93" s="581"/>
      <c r="AG93" s="594"/>
      <c r="AH93" s="581">
        <f>X93-Z93</f>
        <v>132</v>
      </c>
      <c r="AI93" s="582"/>
      <c r="AJ93" s="583">
        <v>8</v>
      </c>
      <c r="AK93" s="584"/>
      <c r="AL93" s="581">
        <v>7</v>
      </c>
      <c r="AM93" s="584"/>
      <c r="AN93" s="581"/>
      <c r="AO93" s="584"/>
      <c r="AP93" s="581">
        <v>7</v>
      </c>
      <c r="AQ93" s="582"/>
      <c r="AR93" s="583"/>
      <c r="AS93" s="584"/>
      <c r="AT93" s="581"/>
      <c r="AU93" s="584"/>
      <c r="AV93" s="581"/>
      <c r="AW93" s="584"/>
      <c r="AX93" s="581"/>
      <c r="AY93" s="584"/>
      <c r="AZ93" s="581"/>
      <c r="BA93" s="584"/>
      <c r="BB93" s="581"/>
      <c r="BC93" s="584"/>
      <c r="BD93" s="581">
        <v>2</v>
      </c>
      <c r="BE93" s="584"/>
      <c r="BF93" s="581">
        <v>3</v>
      </c>
      <c r="BG93" s="582"/>
      <c r="BI93" s="222"/>
      <c r="BJ93" s="222"/>
      <c r="BK93" s="222"/>
    </row>
    <row r="94" spans="5:63" s="221" customFormat="1" ht="18" customHeight="1" thickBot="1">
      <c r="E94" s="220">
        <f>SUM(E93+1)</f>
        <v>56</v>
      </c>
      <c r="F94" s="585" t="s">
        <v>193</v>
      </c>
      <c r="G94" s="586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587"/>
      <c r="S94" s="588" t="s">
        <v>354</v>
      </c>
      <c r="T94" s="589"/>
      <c r="U94" s="590"/>
      <c r="V94" s="591">
        <v>4</v>
      </c>
      <c r="W94" s="616"/>
      <c r="X94" s="1235">
        <f>V94*36</f>
        <v>144</v>
      </c>
      <c r="Y94" s="592"/>
      <c r="Z94" s="583">
        <f>AB94+AD94+AF94</f>
        <v>66</v>
      </c>
      <c r="AA94" s="584"/>
      <c r="AB94" s="581"/>
      <c r="AC94" s="584"/>
      <c r="AD94" s="581"/>
      <c r="AE94" s="584"/>
      <c r="AF94" s="581">
        <v>66</v>
      </c>
      <c r="AG94" s="594"/>
      <c r="AH94" s="581">
        <f>X94-Z94</f>
        <v>78</v>
      </c>
      <c r="AI94" s="582"/>
      <c r="AJ94" s="583"/>
      <c r="AK94" s="584"/>
      <c r="AL94" s="581">
        <v>7</v>
      </c>
      <c r="AM94" s="584"/>
      <c r="AN94" s="581"/>
      <c r="AO94" s="584"/>
      <c r="AP94" s="581"/>
      <c r="AQ94" s="582"/>
      <c r="AR94" s="583"/>
      <c r="AS94" s="584"/>
      <c r="AT94" s="581"/>
      <c r="AU94" s="584"/>
      <c r="AV94" s="581"/>
      <c r="AW94" s="584"/>
      <c r="AX94" s="581"/>
      <c r="AY94" s="584"/>
      <c r="AZ94" s="581"/>
      <c r="BA94" s="584"/>
      <c r="BB94" s="581"/>
      <c r="BC94" s="584"/>
      <c r="BD94" s="581">
        <v>1</v>
      </c>
      <c r="BE94" s="584"/>
      <c r="BF94" s="581">
        <v>3</v>
      </c>
      <c r="BG94" s="582"/>
      <c r="BI94" s="222"/>
      <c r="BJ94" s="222"/>
      <c r="BK94" s="222"/>
    </row>
    <row r="95" spans="5:63" s="337" customFormat="1" ht="18" customHeight="1" thickBot="1">
      <c r="E95" s="336"/>
      <c r="F95" s="1339" t="s">
        <v>116</v>
      </c>
      <c r="G95" s="1340"/>
      <c r="H95" s="1340"/>
      <c r="I95" s="1340"/>
      <c r="J95" s="1340"/>
      <c r="K95" s="1340"/>
      <c r="L95" s="1340"/>
      <c r="M95" s="1340"/>
      <c r="N95" s="1340"/>
      <c r="O95" s="1340"/>
      <c r="P95" s="1340"/>
      <c r="Q95" s="1340"/>
      <c r="R95" s="1340"/>
      <c r="S95" s="1340"/>
      <c r="T95" s="1340"/>
      <c r="U95" s="1341"/>
      <c r="V95" s="1314">
        <f>SUM(V90:W94)</f>
        <v>20</v>
      </c>
      <c r="W95" s="1315"/>
      <c r="X95" s="1316">
        <f>SUM(X90:Y94)</f>
        <v>720</v>
      </c>
      <c r="Y95" s="1317"/>
      <c r="Z95" s="1314">
        <f>SUM(Z90:AA94)</f>
        <v>294</v>
      </c>
      <c r="AA95" s="1315"/>
      <c r="AB95" s="1314">
        <f>SUM(AB90:AC94)</f>
        <v>192</v>
      </c>
      <c r="AC95" s="1315"/>
      <c r="AD95" s="1314">
        <f>SUM(AD90:AE94)</f>
        <v>0</v>
      </c>
      <c r="AE95" s="1315"/>
      <c r="AF95" s="1314">
        <f>SUM(AF90:AG94)</f>
        <v>102</v>
      </c>
      <c r="AG95" s="1315"/>
      <c r="AH95" s="1314">
        <f>SUM(AH90:AI94)</f>
        <v>426</v>
      </c>
      <c r="AI95" s="1315"/>
      <c r="AJ95" s="1318">
        <v>3</v>
      </c>
      <c r="AK95" s="1319"/>
      <c r="AL95" s="1320">
        <v>3</v>
      </c>
      <c r="AM95" s="1319"/>
      <c r="AN95" s="1320"/>
      <c r="AO95" s="1319"/>
      <c r="AP95" s="1320">
        <v>1</v>
      </c>
      <c r="AQ95" s="1321"/>
      <c r="AR95" s="1314">
        <f>SUM(AR90:AS94)</f>
        <v>0</v>
      </c>
      <c r="AS95" s="1315"/>
      <c r="AT95" s="1314">
        <f>SUM(AT90:AU94)</f>
        <v>0</v>
      </c>
      <c r="AU95" s="1315"/>
      <c r="AV95" s="1314">
        <f>SUM(AV90:AW94)</f>
        <v>0</v>
      </c>
      <c r="AW95" s="1315"/>
      <c r="AX95" s="1314">
        <f>SUM(AX90:AY94)</f>
        <v>0</v>
      </c>
      <c r="AY95" s="1315"/>
      <c r="AZ95" s="1314">
        <f>SUM(AZ90:BA94)</f>
        <v>0</v>
      </c>
      <c r="BA95" s="1315"/>
      <c r="BB95" s="1314">
        <f>SUM(BB90:BC94)</f>
        <v>2</v>
      </c>
      <c r="BC95" s="1315"/>
      <c r="BD95" s="1314">
        <f>SUM(BD90:BE94)</f>
        <v>9</v>
      </c>
      <c r="BE95" s="1315"/>
      <c r="BF95" s="1314">
        <f>SUM(BF90:BG94)</f>
        <v>6</v>
      </c>
      <c r="BG95" s="1315"/>
      <c r="BI95" s="338"/>
      <c r="BJ95" s="338"/>
      <c r="BK95" s="338"/>
    </row>
    <row r="96" spans="5:63" s="25" customFormat="1" ht="18" customHeight="1">
      <c r="E96" s="179"/>
      <c r="F96" s="1342" t="s">
        <v>117</v>
      </c>
      <c r="G96" s="1343"/>
      <c r="H96" s="1343"/>
      <c r="I96" s="1343"/>
      <c r="J96" s="1343"/>
      <c r="K96" s="1343"/>
      <c r="L96" s="1343"/>
      <c r="M96" s="1343"/>
      <c r="N96" s="1343"/>
      <c r="O96" s="1343"/>
      <c r="P96" s="1343"/>
      <c r="Q96" s="1343"/>
      <c r="R96" s="1343"/>
      <c r="S96" s="1343"/>
      <c r="T96" s="1343"/>
      <c r="U96" s="1344"/>
      <c r="V96" s="506"/>
      <c r="W96" s="497"/>
      <c r="X96" s="496"/>
      <c r="Y96" s="462"/>
      <c r="Z96" s="494"/>
      <c r="AA96" s="495"/>
      <c r="AB96" s="498"/>
      <c r="AC96" s="495"/>
      <c r="AD96" s="498"/>
      <c r="AE96" s="495"/>
      <c r="AF96" s="498"/>
      <c r="AG96" s="804"/>
      <c r="AH96" s="498"/>
      <c r="AI96" s="499"/>
      <c r="AJ96" s="494"/>
      <c r="AK96" s="495"/>
      <c r="AL96" s="498"/>
      <c r="AM96" s="495"/>
      <c r="AN96" s="498"/>
      <c r="AO96" s="495"/>
      <c r="AP96" s="498"/>
      <c r="AQ96" s="499"/>
      <c r="AR96" s="494"/>
      <c r="AS96" s="495"/>
      <c r="AT96" s="498"/>
      <c r="AU96" s="495"/>
      <c r="AV96" s="498"/>
      <c r="AW96" s="495"/>
      <c r="AX96" s="498"/>
      <c r="AY96" s="495"/>
      <c r="AZ96" s="498"/>
      <c r="BA96" s="495"/>
      <c r="BB96" s="498"/>
      <c r="BC96" s="495"/>
      <c r="BD96" s="498"/>
      <c r="BE96" s="495"/>
      <c r="BF96" s="498"/>
      <c r="BG96" s="499"/>
      <c r="BI96" s="174"/>
      <c r="BJ96" s="174"/>
      <c r="BK96" s="174"/>
    </row>
    <row r="97" spans="5:63" s="25" customFormat="1" ht="18" customHeight="1">
      <c r="E97" s="180">
        <v>52</v>
      </c>
      <c r="F97" s="377" t="s">
        <v>392</v>
      </c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2"/>
      <c r="S97" s="503"/>
      <c r="T97" s="504"/>
      <c r="U97" s="505"/>
      <c r="V97" s="460">
        <v>4</v>
      </c>
      <c r="W97" s="618"/>
      <c r="X97" s="458">
        <f>V97*36</f>
        <v>144</v>
      </c>
      <c r="Y97" s="374"/>
      <c r="Z97" s="583">
        <f>AB97+AD97+AF97</f>
        <v>48</v>
      </c>
      <c r="AA97" s="584"/>
      <c r="AB97" s="450">
        <v>32</v>
      </c>
      <c r="AC97" s="463"/>
      <c r="AD97" s="450">
        <v>16</v>
      </c>
      <c r="AE97" s="463"/>
      <c r="AF97" s="450"/>
      <c r="AG97" s="470"/>
      <c r="AH97" s="581">
        <f>X97-Z97</f>
        <v>96</v>
      </c>
      <c r="AI97" s="582"/>
      <c r="AJ97" s="454">
        <v>8</v>
      </c>
      <c r="AK97" s="463"/>
      <c r="AL97" s="450"/>
      <c r="AM97" s="463"/>
      <c r="AN97" s="450"/>
      <c r="AO97" s="463"/>
      <c r="AP97" s="450"/>
      <c r="AQ97" s="457"/>
      <c r="AR97" s="454"/>
      <c r="AS97" s="463"/>
      <c r="AT97" s="450"/>
      <c r="AU97" s="463"/>
      <c r="AV97" s="450"/>
      <c r="AW97" s="463"/>
      <c r="AX97" s="450"/>
      <c r="AY97" s="463"/>
      <c r="BB97" s="450"/>
      <c r="BC97" s="463"/>
      <c r="BD97" s="450"/>
      <c r="BE97" s="463"/>
      <c r="BF97" s="450">
        <v>3</v>
      </c>
      <c r="BG97" s="457"/>
      <c r="BI97" s="174"/>
      <c r="BJ97" s="174"/>
      <c r="BK97" s="174"/>
    </row>
    <row r="98" spans="5:63" s="25" customFormat="1" ht="18" customHeight="1">
      <c r="E98" s="180">
        <f>SUM(E97+1)</f>
        <v>53</v>
      </c>
      <c r="F98" s="377" t="s">
        <v>395</v>
      </c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2"/>
      <c r="S98" s="473"/>
      <c r="T98" s="474"/>
      <c r="U98" s="510"/>
      <c r="V98" s="460">
        <v>3</v>
      </c>
      <c r="W98" s="618"/>
      <c r="X98" s="458">
        <f>V98*36</f>
        <v>108</v>
      </c>
      <c r="Y98" s="374"/>
      <c r="Z98" s="583">
        <f>AB98+AD98+AF98</f>
        <v>36</v>
      </c>
      <c r="AA98" s="584"/>
      <c r="AB98" s="450">
        <v>36</v>
      </c>
      <c r="AC98" s="463"/>
      <c r="AD98" s="450"/>
      <c r="AE98" s="463"/>
      <c r="AF98" s="450"/>
      <c r="AG98" s="470"/>
      <c r="AH98" s="581">
        <f>X98-Z98</f>
        <v>72</v>
      </c>
      <c r="AI98" s="582"/>
      <c r="AJ98" s="454">
        <v>6</v>
      </c>
      <c r="AK98" s="463"/>
      <c r="AL98" s="450"/>
      <c r="AM98" s="463"/>
      <c r="AN98" s="450"/>
      <c r="AO98" s="463"/>
      <c r="AP98" s="450"/>
      <c r="AQ98" s="457"/>
      <c r="AR98" s="454"/>
      <c r="AS98" s="463"/>
      <c r="AT98" s="450"/>
      <c r="AU98" s="463"/>
      <c r="AV98" s="450"/>
      <c r="AW98" s="463"/>
      <c r="AX98" s="450"/>
      <c r="AY98" s="463"/>
      <c r="AZ98" s="450"/>
      <c r="BA98" s="463"/>
      <c r="BB98" s="450">
        <v>2</v>
      </c>
      <c r="BC98" s="463"/>
      <c r="BD98" s="450"/>
      <c r="BE98" s="463"/>
      <c r="BF98" s="450"/>
      <c r="BG98" s="457"/>
      <c r="BI98" s="174"/>
      <c r="BJ98" s="174"/>
      <c r="BK98" s="174"/>
    </row>
    <row r="99" spans="5:63" s="25" customFormat="1" ht="18" customHeight="1">
      <c r="E99" s="180">
        <f>SUM(E98+1)</f>
        <v>54</v>
      </c>
      <c r="F99" s="377" t="s">
        <v>190</v>
      </c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2"/>
      <c r="S99" s="473"/>
      <c r="T99" s="474"/>
      <c r="U99" s="510"/>
      <c r="V99" s="460">
        <v>4</v>
      </c>
      <c r="W99" s="618"/>
      <c r="X99" s="458">
        <f>V99*36</f>
        <v>144</v>
      </c>
      <c r="Y99" s="374"/>
      <c r="Z99" s="583">
        <f>AB99+AD99+AF99</f>
        <v>72</v>
      </c>
      <c r="AA99" s="584"/>
      <c r="AB99" s="450">
        <v>36</v>
      </c>
      <c r="AC99" s="463"/>
      <c r="AD99" s="450"/>
      <c r="AE99" s="463"/>
      <c r="AF99" s="450">
        <v>36</v>
      </c>
      <c r="AG99" s="470"/>
      <c r="AH99" s="581">
        <f>X99-Z99</f>
        <v>72</v>
      </c>
      <c r="AI99" s="582"/>
      <c r="AJ99" s="454"/>
      <c r="AK99" s="463"/>
      <c r="AL99" s="450" t="s">
        <v>316</v>
      </c>
      <c r="AM99" s="463"/>
      <c r="AN99" s="450"/>
      <c r="AO99" s="463"/>
      <c r="AP99" s="450"/>
      <c r="AQ99" s="457"/>
      <c r="AR99" s="454"/>
      <c r="AS99" s="463"/>
      <c r="AT99" s="450"/>
      <c r="AU99" s="463"/>
      <c r="AV99" s="450"/>
      <c r="AW99" s="463"/>
      <c r="AX99" s="450"/>
      <c r="AY99" s="463"/>
      <c r="AZ99" s="450"/>
      <c r="BA99" s="463"/>
      <c r="BB99" s="450"/>
      <c r="BC99" s="463"/>
      <c r="BD99" s="450">
        <v>4</v>
      </c>
      <c r="BE99" s="463"/>
      <c r="BF99" s="450"/>
      <c r="BG99" s="457"/>
      <c r="BI99" s="174"/>
      <c r="BJ99" s="174"/>
      <c r="BK99" s="174"/>
    </row>
    <row r="100" spans="5:63" s="25" customFormat="1" ht="18" customHeight="1">
      <c r="E100" s="180">
        <f>SUM(E99+1)</f>
        <v>55</v>
      </c>
      <c r="F100" s="377" t="s">
        <v>191</v>
      </c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2"/>
      <c r="S100" s="473"/>
      <c r="T100" s="474"/>
      <c r="U100" s="510"/>
      <c r="V100" s="460">
        <v>5</v>
      </c>
      <c r="W100" s="618"/>
      <c r="X100" s="458">
        <f>V100*36</f>
        <v>180</v>
      </c>
      <c r="Y100" s="374"/>
      <c r="Z100" s="583">
        <f>AB100+AD100+AF100</f>
        <v>72</v>
      </c>
      <c r="AA100" s="584"/>
      <c r="AB100" s="450">
        <v>36</v>
      </c>
      <c r="AC100" s="463"/>
      <c r="AD100" s="450">
        <v>36</v>
      </c>
      <c r="AE100" s="463"/>
      <c r="AF100" s="450"/>
      <c r="AG100" s="470"/>
      <c r="AH100" s="581">
        <f>X100-Z100</f>
        <v>108</v>
      </c>
      <c r="AI100" s="582"/>
      <c r="AJ100" s="454">
        <v>7</v>
      </c>
      <c r="AK100" s="463"/>
      <c r="AL100" s="450"/>
      <c r="AM100" s="463"/>
      <c r="AN100" s="450"/>
      <c r="AO100" s="463"/>
      <c r="AP100" s="450">
        <v>7</v>
      </c>
      <c r="AQ100" s="457"/>
      <c r="AR100" s="454"/>
      <c r="AS100" s="463"/>
      <c r="AT100" s="450"/>
      <c r="AU100" s="463"/>
      <c r="AV100" s="450"/>
      <c r="AW100" s="463"/>
      <c r="AX100" s="450"/>
      <c r="AY100" s="463"/>
      <c r="AZ100" s="450"/>
      <c r="BA100" s="463"/>
      <c r="BB100" s="450"/>
      <c r="BC100" s="463"/>
      <c r="BD100" s="450">
        <v>4</v>
      </c>
      <c r="BE100" s="463"/>
      <c r="BF100" s="450"/>
      <c r="BG100" s="457"/>
      <c r="BI100" s="174"/>
      <c r="BJ100" s="174"/>
      <c r="BK100" s="174"/>
    </row>
    <row r="101" spans="5:63" s="25" customFormat="1" ht="18" customHeight="1" thickBot="1">
      <c r="E101" s="180">
        <f>SUM(E100+1)</f>
        <v>56</v>
      </c>
      <c r="F101" s="377" t="s">
        <v>193</v>
      </c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71"/>
      <c r="R101" s="472"/>
      <c r="S101" s="473"/>
      <c r="T101" s="474"/>
      <c r="U101" s="510"/>
      <c r="V101" s="460">
        <v>4</v>
      </c>
      <c r="W101" s="618"/>
      <c r="X101" s="458">
        <f>V101*36</f>
        <v>144</v>
      </c>
      <c r="Y101" s="374"/>
      <c r="Z101" s="583">
        <f>AB101+AD101+AF101</f>
        <v>66</v>
      </c>
      <c r="AA101" s="584"/>
      <c r="AB101" s="450"/>
      <c r="AC101" s="463"/>
      <c r="AD101" s="450"/>
      <c r="AE101" s="463"/>
      <c r="AF101" s="450">
        <v>66</v>
      </c>
      <c r="AG101" s="470"/>
      <c r="AH101" s="581">
        <f>X101-Z101</f>
        <v>78</v>
      </c>
      <c r="AI101" s="582"/>
      <c r="AJ101" s="454"/>
      <c r="AK101" s="463"/>
      <c r="AL101" s="450">
        <v>7</v>
      </c>
      <c r="AM101" s="463"/>
      <c r="AN101" s="450"/>
      <c r="AO101" s="463"/>
      <c r="AP101" s="450"/>
      <c r="AQ101" s="457"/>
      <c r="AR101" s="454"/>
      <c r="AS101" s="463"/>
      <c r="AT101" s="450"/>
      <c r="AU101" s="463"/>
      <c r="AV101" s="450"/>
      <c r="AW101" s="463"/>
      <c r="AX101" s="450"/>
      <c r="AY101" s="463"/>
      <c r="AZ101" s="450"/>
      <c r="BA101" s="463"/>
      <c r="BB101" s="450"/>
      <c r="BC101" s="463"/>
      <c r="BD101" s="450">
        <v>1</v>
      </c>
      <c r="BE101" s="463"/>
      <c r="BF101" s="450">
        <v>3</v>
      </c>
      <c r="BG101" s="457"/>
      <c r="BI101" s="174"/>
      <c r="BJ101" s="174"/>
      <c r="BK101" s="174"/>
    </row>
    <row r="102" spans="5:63" s="337" customFormat="1" ht="18" customHeight="1" thickBot="1">
      <c r="E102" s="339"/>
      <c r="F102" s="1336" t="s">
        <v>118</v>
      </c>
      <c r="G102" s="1337"/>
      <c r="H102" s="1337"/>
      <c r="I102" s="1337"/>
      <c r="J102" s="1337"/>
      <c r="K102" s="1337"/>
      <c r="L102" s="1337"/>
      <c r="M102" s="1337"/>
      <c r="N102" s="1337"/>
      <c r="O102" s="1337"/>
      <c r="P102" s="1337"/>
      <c r="Q102" s="1337"/>
      <c r="R102" s="1337"/>
      <c r="S102" s="1337"/>
      <c r="T102" s="1337"/>
      <c r="U102" s="1338"/>
      <c r="V102" s="1322">
        <f>SUM(V97:W101)</f>
        <v>20</v>
      </c>
      <c r="W102" s="1323"/>
      <c r="X102" s="1324">
        <f>SUM(X97:Y101)</f>
        <v>720</v>
      </c>
      <c r="Y102" s="1325"/>
      <c r="Z102" s="1322">
        <f>SUM(Z97:AA101)</f>
        <v>294</v>
      </c>
      <c r="AA102" s="1323"/>
      <c r="AB102" s="1322">
        <f>SUM(AB97:AC101)</f>
        <v>140</v>
      </c>
      <c r="AC102" s="1323"/>
      <c r="AD102" s="1322">
        <f>SUM(AD97:AE101)</f>
        <v>52</v>
      </c>
      <c r="AE102" s="1323"/>
      <c r="AF102" s="1322">
        <f>SUM(AF97:AG101)</f>
        <v>102</v>
      </c>
      <c r="AG102" s="1323"/>
      <c r="AH102" s="1322">
        <f>SUM(AH97:AI101)</f>
        <v>426</v>
      </c>
      <c r="AI102" s="1323"/>
      <c r="AJ102" s="1326">
        <v>3</v>
      </c>
      <c r="AK102" s="1327"/>
      <c r="AL102" s="1328">
        <v>3</v>
      </c>
      <c r="AM102" s="1327"/>
      <c r="AN102" s="1328"/>
      <c r="AO102" s="1327"/>
      <c r="AP102" s="1328">
        <v>1</v>
      </c>
      <c r="AQ102" s="1329"/>
      <c r="AR102" s="1322">
        <f>SUM(AR97:AS101)</f>
        <v>0</v>
      </c>
      <c r="AS102" s="1323"/>
      <c r="AT102" s="1322">
        <f>SUM(AT97:AU101)</f>
        <v>0</v>
      </c>
      <c r="AU102" s="1323"/>
      <c r="AV102" s="1322">
        <f>SUM(AV97:AW101)</f>
        <v>0</v>
      </c>
      <c r="AW102" s="1323"/>
      <c r="AX102" s="1322">
        <f>SUM(AX97:AY101)</f>
        <v>0</v>
      </c>
      <c r="AY102" s="1323"/>
      <c r="AZ102" s="1322">
        <f>SUM(AZ98:BA101)</f>
        <v>0</v>
      </c>
      <c r="BA102" s="1323"/>
      <c r="BB102" s="1322">
        <f>SUM(BB97:BC101)</f>
        <v>2</v>
      </c>
      <c r="BC102" s="1323"/>
      <c r="BD102" s="1322">
        <f>SUM(BD97:BE101)</f>
        <v>9</v>
      </c>
      <c r="BE102" s="1323"/>
      <c r="BF102" s="1322">
        <f>SUM(BF97:BG101)</f>
        <v>6</v>
      </c>
      <c r="BG102" s="1323"/>
      <c r="BI102" s="338"/>
      <c r="BJ102" s="338"/>
      <c r="BK102" s="338"/>
    </row>
    <row r="103" spans="5:63" s="181" customFormat="1" ht="37.5" customHeight="1" thickBot="1" thickTop="1">
      <c r="E103" s="187"/>
      <c r="F103" s="520" t="s">
        <v>82</v>
      </c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522"/>
      <c r="V103" s="1069">
        <f>V40+V50+V72+V87+V95</f>
        <v>249</v>
      </c>
      <c r="W103" s="1070"/>
      <c r="X103" s="1246">
        <f>X40+X50+X72+X87+X95</f>
        <v>8964</v>
      </c>
      <c r="Y103" s="1030"/>
      <c r="Z103" s="1029">
        <f>Z40+Z50+Z72+Z87+Z95</f>
        <v>3798</v>
      </c>
      <c r="AA103" s="1030"/>
      <c r="AB103" s="1029">
        <f>AB40+AB50+AB72+AB87+AB95</f>
        <v>1823</v>
      </c>
      <c r="AC103" s="1030"/>
      <c r="AD103" s="1029">
        <f>AD40+AD50+AD72+AD87+AD95</f>
        <v>1270</v>
      </c>
      <c r="AE103" s="1030"/>
      <c r="AF103" s="1029">
        <f>AF40+AF50+AF72+AF87+AF95</f>
        <v>705</v>
      </c>
      <c r="AG103" s="1030"/>
      <c r="AH103" s="1029">
        <f>AH40+AH50+AH72+AH87+AH95</f>
        <v>5166</v>
      </c>
      <c r="AI103" s="1030"/>
      <c r="AJ103" s="1029">
        <f>AJ40+AJ50+AJ72+AJ87+AJ95</f>
        <v>24</v>
      </c>
      <c r="AK103" s="1030"/>
      <c r="AL103" s="1029">
        <f>AL40+AL50+AL72+AL87+AL95</f>
        <v>44</v>
      </c>
      <c r="AM103" s="1030"/>
      <c r="AN103" s="1029">
        <f>AN40+AN50+AN72+AN87+AN95</f>
        <v>0</v>
      </c>
      <c r="AO103" s="1030"/>
      <c r="AP103" s="1029">
        <f>AP40+AP50+AP72+AP87+AP95</f>
        <v>2</v>
      </c>
      <c r="AQ103" s="1030"/>
      <c r="AR103" s="1029">
        <f>AR40+AR50+AR72+AR87+AR95</f>
        <v>27</v>
      </c>
      <c r="AS103" s="1030"/>
      <c r="AT103" s="1029">
        <f>AT40+AT50+AT72+AT87+AT95</f>
        <v>27</v>
      </c>
      <c r="AU103" s="1030"/>
      <c r="AV103" s="1029">
        <f>AV40+AV50+AV72+AV87+AV95</f>
        <v>27</v>
      </c>
      <c r="AW103" s="1030"/>
      <c r="AX103" s="1029">
        <f>AX40+AX50+AX72+AX87+AX95</f>
        <v>27</v>
      </c>
      <c r="AY103" s="1030"/>
      <c r="AZ103" s="1029">
        <f>AZ40+AZ50+AZ72+AZ87+AZ95</f>
        <v>27</v>
      </c>
      <c r="BA103" s="1030"/>
      <c r="BB103" s="1029">
        <f>BB40+BB50+BB72+BB87+BB95</f>
        <v>27</v>
      </c>
      <c r="BC103" s="1030"/>
      <c r="BD103" s="1029">
        <f>BD40+BD50+BD72+BD87+BD95</f>
        <v>27</v>
      </c>
      <c r="BE103" s="1030"/>
      <c r="BF103" s="1029">
        <f>BF40+BF50+BF72+BF87+BF95</f>
        <v>24.76</v>
      </c>
      <c r="BG103" s="1030"/>
      <c r="BI103" s="186"/>
      <c r="BJ103" s="186"/>
      <c r="BK103" s="186"/>
    </row>
    <row r="104" spans="5:63" s="54" customFormat="1" ht="18" customHeight="1" thickTop="1">
      <c r="E104" s="134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38"/>
      <c r="AC104" s="771" t="s">
        <v>17</v>
      </c>
      <c r="AD104" s="774" t="s">
        <v>90</v>
      </c>
      <c r="AE104" s="775"/>
      <c r="AF104" s="775"/>
      <c r="AG104" s="775"/>
      <c r="AH104" s="775"/>
      <c r="AI104" s="776"/>
      <c r="AJ104" s="381">
        <f>SUM(AR104:BG104)</f>
        <v>24</v>
      </c>
      <c r="AK104" s="378"/>
      <c r="AL104" s="1244"/>
      <c r="AM104" s="1244"/>
      <c r="AN104" s="1244"/>
      <c r="AO104" s="1244"/>
      <c r="AP104" s="1244"/>
      <c r="AQ104" s="1245"/>
      <c r="AR104" s="506">
        <v>3</v>
      </c>
      <c r="AS104" s="497"/>
      <c r="AT104" s="496">
        <v>3</v>
      </c>
      <c r="AU104" s="497"/>
      <c r="AV104" s="496">
        <v>3</v>
      </c>
      <c r="AW104" s="497"/>
      <c r="AX104" s="496">
        <v>3</v>
      </c>
      <c r="AY104" s="497"/>
      <c r="AZ104" s="496">
        <v>3</v>
      </c>
      <c r="BA104" s="497"/>
      <c r="BB104" s="496">
        <v>3</v>
      </c>
      <c r="BC104" s="497"/>
      <c r="BD104" s="496">
        <v>3</v>
      </c>
      <c r="BE104" s="497"/>
      <c r="BF104" s="496">
        <v>3</v>
      </c>
      <c r="BG104" s="462"/>
      <c r="BI104" s="124"/>
      <c r="BJ104" s="124"/>
      <c r="BK104" s="124"/>
    </row>
    <row r="105" spans="3:63" s="54" customFormat="1" ht="18" customHeight="1"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770"/>
      <c r="U105" s="386"/>
      <c r="V105" s="386"/>
      <c r="W105" s="386"/>
      <c r="X105" s="219"/>
      <c r="Y105" s="124"/>
      <c r="Z105" s="124"/>
      <c r="AA105" s="124"/>
      <c r="AB105" s="138"/>
      <c r="AC105" s="772"/>
      <c r="AD105" s="767" t="s">
        <v>18</v>
      </c>
      <c r="AE105" s="768"/>
      <c r="AF105" s="768"/>
      <c r="AG105" s="768"/>
      <c r="AH105" s="768"/>
      <c r="AI105" s="769"/>
      <c r="AJ105" s="506">
        <f>SUM(AR105:BG105)</f>
        <v>44</v>
      </c>
      <c r="AK105" s="1241"/>
      <c r="AL105" s="1241"/>
      <c r="AM105" s="1242" t="s">
        <v>344</v>
      </c>
      <c r="AN105" s="1242"/>
      <c r="AO105" s="1242"/>
      <c r="AP105" s="1242"/>
      <c r="AQ105" s="1243"/>
      <c r="AR105" s="460">
        <v>4</v>
      </c>
      <c r="AS105" s="618"/>
      <c r="AT105" s="458">
        <v>7</v>
      </c>
      <c r="AU105" s="618"/>
      <c r="AV105" s="458">
        <v>3</v>
      </c>
      <c r="AW105" s="618"/>
      <c r="AX105" s="458">
        <v>6</v>
      </c>
      <c r="AY105" s="618"/>
      <c r="AZ105" s="458">
        <v>5</v>
      </c>
      <c r="BA105" s="618"/>
      <c r="BB105" s="458">
        <v>6</v>
      </c>
      <c r="BC105" s="618"/>
      <c r="BD105" s="458">
        <v>7</v>
      </c>
      <c r="BE105" s="618"/>
      <c r="BF105" s="458">
        <v>6</v>
      </c>
      <c r="BG105" s="374"/>
      <c r="BI105" s="124"/>
      <c r="BJ105" s="124"/>
      <c r="BK105" s="124"/>
    </row>
    <row r="106" spans="3:63" s="54" customFormat="1" ht="18" customHeight="1">
      <c r="C106" s="166"/>
      <c r="D106" s="166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386"/>
      <c r="U106" s="386"/>
      <c r="V106" s="386"/>
      <c r="W106" s="386"/>
      <c r="X106" s="219"/>
      <c r="Y106" s="124"/>
      <c r="Z106" s="124"/>
      <c r="AA106" s="124"/>
      <c r="AB106" s="138"/>
      <c r="AC106" s="772"/>
      <c r="AD106" s="767" t="s">
        <v>19</v>
      </c>
      <c r="AE106" s="768"/>
      <c r="AF106" s="768"/>
      <c r="AG106" s="768"/>
      <c r="AH106" s="768"/>
      <c r="AI106" s="769"/>
      <c r="AJ106" s="788"/>
      <c r="AK106" s="653"/>
      <c r="AL106" s="653"/>
      <c r="AM106" s="653"/>
      <c r="AN106" s="653"/>
      <c r="AO106" s="653"/>
      <c r="AP106" s="653"/>
      <c r="AQ106" s="654"/>
      <c r="AR106" s="460"/>
      <c r="AS106" s="618"/>
      <c r="AT106" s="458"/>
      <c r="AU106" s="618"/>
      <c r="AV106" s="458"/>
      <c r="AW106" s="618"/>
      <c r="AX106" s="458"/>
      <c r="AY106" s="618"/>
      <c r="AZ106" s="458"/>
      <c r="BA106" s="618"/>
      <c r="BB106" s="458"/>
      <c r="BC106" s="618"/>
      <c r="BD106" s="458"/>
      <c r="BE106" s="618"/>
      <c r="BF106" s="458"/>
      <c r="BG106" s="374"/>
      <c r="BI106" s="124"/>
      <c r="BJ106" s="124"/>
      <c r="BK106" s="124"/>
    </row>
    <row r="107" spans="3:63" s="55" customFormat="1" ht="18" customHeight="1" thickBot="1"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24"/>
      <c r="V107" s="124"/>
      <c r="W107" s="124"/>
      <c r="X107" s="124"/>
      <c r="Y107" s="124"/>
      <c r="Z107" s="124"/>
      <c r="AA107" s="124"/>
      <c r="AB107" s="138"/>
      <c r="AC107" s="773"/>
      <c r="AD107" s="764" t="s">
        <v>6</v>
      </c>
      <c r="AE107" s="764"/>
      <c r="AF107" s="764"/>
      <c r="AG107" s="764"/>
      <c r="AH107" s="764"/>
      <c r="AI107" s="765"/>
      <c r="AJ107" s="547">
        <f>SUM(AR107:BG107)</f>
        <v>2</v>
      </c>
      <c r="AK107" s="766"/>
      <c r="AL107" s="1240"/>
      <c r="AM107" s="1240"/>
      <c r="AN107" s="1240"/>
      <c r="AO107" s="1240"/>
      <c r="AP107" s="1240"/>
      <c r="AQ107" s="652"/>
      <c r="AR107" s="547"/>
      <c r="AS107" s="760"/>
      <c r="AT107" s="759"/>
      <c r="AU107" s="760"/>
      <c r="AV107" s="759"/>
      <c r="AW107" s="760"/>
      <c r="AX107" s="759"/>
      <c r="AY107" s="760"/>
      <c r="AZ107" s="759"/>
      <c r="BA107" s="760"/>
      <c r="BB107" s="759">
        <v>1</v>
      </c>
      <c r="BC107" s="760"/>
      <c r="BD107" s="759">
        <v>1</v>
      </c>
      <c r="BE107" s="760"/>
      <c r="BF107" s="759"/>
      <c r="BG107" s="548"/>
      <c r="BH107" s="124"/>
      <c r="BI107" s="124"/>
      <c r="BJ107" s="124"/>
      <c r="BK107" s="124"/>
    </row>
    <row r="108" spans="3:63" s="55" customFormat="1" ht="15" customHeight="1" thickTop="1"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24"/>
      <c r="V108" s="124"/>
      <c r="W108" s="124"/>
      <c r="X108" s="124"/>
      <c r="Y108" s="124"/>
      <c r="Z108" s="124"/>
      <c r="AA108" s="124"/>
      <c r="AB108" s="124"/>
      <c r="AC108" s="164"/>
      <c r="AD108" s="158"/>
      <c r="AE108" s="158"/>
      <c r="AF108" s="158"/>
      <c r="AG108" s="158"/>
      <c r="AH108" s="158"/>
      <c r="AI108" s="158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24"/>
      <c r="BI108" s="124"/>
      <c r="BJ108" s="124"/>
      <c r="BK108" s="124"/>
    </row>
    <row r="109" spans="3:63" s="54" customFormat="1" ht="19.5" customHeight="1" thickBot="1"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W109" s="761" t="s">
        <v>20</v>
      </c>
      <c r="X109" s="761"/>
      <c r="Y109" s="761"/>
      <c r="Z109" s="761"/>
      <c r="AA109" s="761"/>
      <c r="AB109" s="761"/>
      <c r="AC109" s="761"/>
      <c r="AD109" s="761"/>
      <c r="AE109" s="761"/>
      <c r="AF109" s="761"/>
      <c r="AG109" s="761"/>
      <c r="AH109" s="761"/>
      <c r="AI109" s="761"/>
      <c r="AJ109" s="761"/>
      <c r="AK109" s="761"/>
      <c r="AL109" s="761"/>
      <c r="AM109" s="761"/>
      <c r="AN109" s="761"/>
      <c r="AO109" s="762"/>
      <c r="AP109" s="762"/>
      <c r="AT109" s="763" t="s">
        <v>21</v>
      </c>
      <c r="AU109" s="763"/>
      <c r="AV109" s="763"/>
      <c r="AW109" s="763"/>
      <c r="AX109" s="763"/>
      <c r="AY109" s="763"/>
      <c r="AZ109" s="763"/>
      <c r="BA109" s="763"/>
      <c r="BB109" s="763"/>
      <c r="BC109" s="763"/>
      <c r="BD109" s="763"/>
      <c r="BE109" s="763"/>
      <c r="BF109" s="763"/>
      <c r="BG109" s="763"/>
      <c r="BH109" s="763"/>
      <c r="BI109" s="763"/>
      <c r="BJ109" s="763"/>
      <c r="BK109" s="763"/>
    </row>
    <row r="110" spans="3:63" s="54" customFormat="1" ht="33" customHeight="1" thickBot="1" thickTop="1"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W110" s="159" t="s">
        <v>22</v>
      </c>
      <c r="X110" s="750" t="s">
        <v>23</v>
      </c>
      <c r="Y110" s="751"/>
      <c r="Z110" s="751"/>
      <c r="AA110" s="751"/>
      <c r="AB110" s="751"/>
      <c r="AC110" s="751"/>
      <c r="AD110" s="751"/>
      <c r="AE110" s="751"/>
      <c r="AF110" s="752"/>
      <c r="AG110" s="722" t="s">
        <v>28</v>
      </c>
      <c r="AH110" s="723"/>
      <c r="AI110" s="723"/>
      <c r="AJ110" s="723"/>
      <c r="AK110" s="724"/>
      <c r="AL110" s="753" t="s">
        <v>107</v>
      </c>
      <c r="AM110" s="754"/>
      <c r="AN110" s="755"/>
      <c r="AO110" s="756" t="s">
        <v>24</v>
      </c>
      <c r="AP110" s="757"/>
      <c r="AQ110" s="758"/>
      <c r="AT110" s="160" t="s">
        <v>22</v>
      </c>
      <c r="AU110" s="722" t="s">
        <v>25</v>
      </c>
      <c r="AV110" s="723"/>
      <c r="AW110" s="723"/>
      <c r="AX110" s="723"/>
      <c r="AY110" s="723"/>
      <c r="AZ110" s="723"/>
      <c r="BA110" s="723"/>
      <c r="BB110" s="723"/>
      <c r="BC110" s="723"/>
      <c r="BD110" s="723"/>
      <c r="BE110" s="724"/>
      <c r="BF110" s="722" t="s">
        <v>28</v>
      </c>
      <c r="BG110" s="723"/>
      <c r="BH110" s="723"/>
      <c r="BI110" s="723"/>
      <c r="BJ110" s="723"/>
      <c r="BK110" s="725"/>
    </row>
    <row r="111" spans="3:63" s="54" customFormat="1" ht="18" customHeight="1" thickTop="1"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W111" s="123">
        <v>1</v>
      </c>
      <c r="X111" s="738" t="s">
        <v>334</v>
      </c>
      <c r="Y111" s="739"/>
      <c r="Z111" s="739"/>
      <c r="AA111" s="739"/>
      <c r="AB111" s="739"/>
      <c r="AC111" s="739"/>
      <c r="AD111" s="739"/>
      <c r="AE111" s="739"/>
      <c r="AF111" s="740"/>
      <c r="AG111" s="741" t="s">
        <v>388</v>
      </c>
      <c r="AH111" s="742"/>
      <c r="AI111" s="742"/>
      <c r="AJ111" s="742"/>
      <c r="AK111" s="743"/>
      <c r="AL111" s="744" t="s">
        <v>332</v>
      </c>
      <c r="AM111" s="745"/>
      <c r="AN111" s="746"/>
      <c r="AO111" s="747" t="s">
        <v>333</v>
      </c>
      <c r="AP111" s="748"/>
      <c r="AQ111" s="749"/>
      <c r="AT111" s="145" t="s">
        <v>127</v>
      </c>
      <c r="AU111" s="726" t="s">
        <v>335</v>
      </c>
      <c r="AV111" s="727"/>
      <c r="AW111" s="727"/>
      <c r="AX111" s="727"/>
      <c r="AY111" s="727"/>
      <c r="AZ111" s="727"/>
      <c r="BA111" s="727"/>
      <c r="BB111" s="727"/>
      <c r="BC111" s="727"/>
      <c r="BD111" s="727"/>
      <c r="BE111" s="728"/>
      <c r="BF111" s="729" t="s">
        <v>384</v>
      </c>
      <c r="BG111" s="730"/>
      <c r="BH111" s="730"/>
      <c r="BI111" s="730"/>
      <c r="BJ111" s="730"/>
      <c r="BK111" s="731"/>
    </row>
    <row r="112" spans="20:63" s="54" customFormat="1" ht="33.75" customHeight="1">
      <c r="T112" s="59"/>
      <c r="W112" s="121"/>
      <c r="X112" s="699"/>
      <c r="Y112" s="700"/>
      <c r="Z112" s="700"/>
      <c r="AA112" s="700"/>
      <c r="AB112" s="700"/>
      <c r="AC112" s="700"/>
      <c r="AD112" s="700"/>
      <c r="AE112" s="700"/>
      <c r="AF112" s="701"/>
      <c r="AG112" s="702"/>
      <c r="AH112" s="703"/>
      <c r="AI112" s="703"/>
      <c r="AJ112" s="703"/>
      <c r="AK112" s="704"/>
      <c r="AL112" s="716"/>
      <c r="AM112" s="717"/>
      <c r="AN112" s="718"/>
      <c r="AO112" s="719"/>
      <c r="AP112" s="720"/>
      <c r="AQ112" s="721"/>
      <c r="AT112" s="146" t="s">
        <v>336</v>
      </c>
      <c r="AU112" s="732" t="s">
        <v>337</v>
      </c>
      <c r="AV112" s="733"/>
      <c r="AW112" s="733"/>
      <c r="AX112" s="733"/>
      <c r="AY112" s="733"/>
      <c r="AZ112" s="733"/>
      <c r="BA112" s="733"/>
      <c r="BB112" s="733"/>
      <c r="BC112" s="733"/>
      <c r="BD112" s="733"/>
      <c r="BE112" s="734"/>
      <c r="BF112" s="735" t="s">
        <v>384</v>
      </c>
      <c r="BG112" s="736"/>
      <c r="BH112" s="736"/>
      <c r="BI112" s="736"/>
      <c r="BJ112" s="736"/>
      <c r="BK112" s="737"/>
    </row>
    <row r="113" spans="1:63" s="54" customFormat="1" ht="24.75" customHeight="1" thickBot="1">
      <c r="A113" s="58"/>
      <c r="T113" s="59"/>
      <c r="W113" s="122"/>
      <c r="X113" s="705"/>
      <c r="Y113" s="706"/>
      <c r="Z113" s="706"/>
      <c r="AA113" s="706"/>
      <c r="AB113" s="706"/>
      <c r="AC113" s="706"/>
      <c r="AD113" s="706"/>
      <c r="AE113" s="706"/>
      <c r="AF113" s="707"/>
      <c r="AG113" s="708"/>
      <c r="AH113" s="709"/>
      <c r="AI113" s="709"/>
      <c r="AJ113" s="709"/>
      <c r="AK113" s="710"/>
      <c r="AL113" s="711"/>
      <c r="AM113" s="711"/>
      <c r="AN113" s="712"/>
      <c r="AO113" s="713"/>
      <c r="AP113" s="714"/>
      <c r="AQ113" s="715"/>
      <c r="AT113" s="147"/>
      <c r="AU113" s="693"/>
      <c r="AV113" s="694"/>
      <c r="AW113" s="694"/>
      <c r="AX113" s="694"/>
      <c r="AY113" s="694"/>
      <c r="AZ113" s="694"/>
      <c r="BA113" s="694"/>
      <c r="BB113" s="694"/>
      <c r="BC113" s="694"/>
      <c r="BD113" s="694"/>
      <c r="BE113" s="695"/>
      <c r="BF113" s="696"/>
      <c r="BG113" s="697"/>
      <c r="BH113" s="697"/>
      <c r="BI113" s="697"/>
      <c r="BJ113" s="697"/>
      <c r="BK113" s="698"/>
    </row>
    <row r="114" spans="1:63" s="54" customFormat="1" ht="19.5" customHeight="1" thickBot="1" thickTop="1">
      <c r="A114" s="58"/>
      <c r="T114" s="59"/>
      <c r="W114" s="8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7"/>
      <c r="AH114" s="207"/>
      <c r="AI114" s="207"/>
      <c r="AJ114" s="207"/>
      <c r="AK114" s="207"/>
      <c r="AL114" s="208"/>
      <c r="AM114" s="208"/>
      <c r="AN114" s="208"/>
      <c r="AO114" s="209"/>
      <c r="AP114" s="209"/>
      <c r="AQ114" s="209"/>
      <c r="AT114" s="155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1"/>
      <c r="BG114" s="211"/>
      <c r="BH114" s="211"/>
      <c r="BI114" s="211"/>
      <c r="BJ114" s="211"/>
      <c r="BK114" s="211"/>
    </row>
    <row r="115" spans="1:63" s="54" customFormat="1" ht="19.5" customHeight="1" thickBot="1">
      <c r="A115" s="58"/>
      <c r="E115" s="212" t="s">
        <v>127</v>
      </c>
      <c r="F115" s="685" t="s">
        <v>128</v>
      </c>
      <c r="G115" s="686"/>
      <c r="H115" s="686"/>
      <c r="I115" s="686"/>
      <c r="J115" s="686"/>
      <c r="K115" s="686"/>
      <c r="L115" s="686"/>
      <c r="M115" s="686"/>
      <c r="N115" s="686"/>
      <c r="O115" s="686"/>
      <c r="P115" s="686"/>
      <c r="Q115" s="686"/>
      <c r="R115" s="686"/>
      <c r="S115" s="686"/>
      <c r="T115" s="686"/>
      <c r="U115" s="686"/>
      <c r="V115" s="687">
        <v>19</v>
      </c>
      <c r="W115" s="688"/>
      <c r="X115" s="689">
        <v>684</v>
      </c>
      <c r="Y115" s="690"/>
      <c r="Z115" s="691" t="s">
        <v>130</v>
      </c>
      <c r="AA115" s="686"/>
      <c r="AB115" s="686"/>
      <c r="AC115" s="686"/>
      <c r="AD115" s="686"/>
      <c r="AE115" s="686"/>
      <c r="AF115" s="686"/>
      <c r="AG115" s="686"/>
      <c r="AH115" s="686"/>
      <c r="AI115" s="686"/>
      <c r="AJ115" s="686"/>
      <c r="AK115" s="686"/>
      <c r="AL115" s="686"/>
      <c r="AM115" s="686"/>
      <c r="AN115" s="686"/>
      <c r="AO115" s="686"/>
      <c r="AP115" s="686"/>
      <c r="AQ115" s="686"/>
      <c r="AR115" s="686"/>
      <c r="AS115" s="686"/>
      <c r="AT115" s="686"/>
      <c r="AU115" s="686"/>
      <c r="AV115" s="686"/>
      <c r="AW115" s="686"/>
      <c r="AX115" s="686"/>
      <c r="AY115" s="686"/>
      <c r="AZ115" s="686"/>
      <c r="BA115" s="686"/>
      <c r="BB115" s="686"/>
      <c r="BC115" s="686"/>
      <c r="BD115" s="686"/>
      <c r="BE115" s="686"/>
      <c r="BF115" s="686"/>
      <c r="BG115" s="692"/>
      <c r="BH115" s="211"/>
      <c r="BI115" s="211"/>
      <c r="BJ115" s="211"/>
      <c r="BK115" s="211"/>
    </row>
    <row r="116" spans="1:63" s="54" customFormat="1" ht="19.5" customHeight="1" thickBot="1">
      <c r="A116" s="58"/>
      <c r="E116" s="212" t="s">
        <v>126</v>
      </c>
      <c r="F116" s="685" t="s">
        <v>129</v>
      </c>
      <c r="G116" s="686"/>
      <c r="H116" s="686"/>
      <c r="I116" s="686"/>
      <c r="J116" s="686"/>
      <c r="K116" s="686"/>
      <c r="L116" s="686"/>
      <c r="M116" s="686"/>
      <c r="N116" s="686"/>
      <c r="O116" s="686"/>
      <c r="P116" s="686"/>
      <c r="Q116" s="686"/>
      <c r="R116" s="686"/>
      <c r="S116" s="686"/>
      <c r="T116" s="686"/>
      <c r="U116" s="686"/>
      <c r="V116" s="687">
        <v>7</v>
      </c>
      <c r="W116" s="688"/>
      <c r="X116" s="689">
        <v>252</v>
      </c>
      <c r="Y116" s="690"/>
      <c r="Z116" s="691" t="s">
        <v>132</v>
      </c>
      <c r="AA116" s="686"/>
      <c r="AB116" s="686"/>
      <c r="AC116" s="686"/>
      <c r="AD116" s="686"/>
      <c r="AE116" s="686"/>
      <c r="AF116" s="686"/>
      <c r="AG116" s="686"/>
      <c r="AH116" s="686"/>
      <c r="AI116" s="686"/>
      <c r="AJ116" s="686"/>
      <c r="AK116" s="686"/>
      <c r="AL116" s="686"/>
      <c r="AM116" s="686"/>
      <c r="AN116" s="686"/>
      <c r="AO116" s="686"/>
      <c r="AP116" s="686"/>
      <c r="AQ116" s="686"/>
      <c r="AR116" s="686"/>
      <c r="AS116" s="686"/>
      <c r="AT116" s="686"/>
      <c r="AU116" s="686"/>
      <c r="AV116" s="686"/>
      <c r="AW116" s="686"/>
      <c r="AX116" s="686"/>
      <c r="AY116" s="686"/>
      <c r="AZ116" s="686"/>
      <c r="BA116" s="686"/>
      <c r="BB116" s="686"/>
      <c r="BC116" s="686"/>
      <c r="BD116" s="686"/>
      <c r="BE116" s="686"/>
      <c r="BF116" s="686"/>
      <c r="BG116" s="692"/>
      <c r="BH116" s="211"/>
      <c r="BI116" s="211"/>
      <c r="BJ116" s="211"/>
      <c r="BK116" s="211"/>
    </row>
    <row r="117" spans="1:63" s="54" customFormat="1" ht="19.5" customHeight="1">
      <c r="A117" s="58"/>
      <c r="E117" s="213"/>
      <c r="F117" s="214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3"/>
      <c r="W117" s="216"/>
      <c r="X117" s="217"/>
      <c r="Y117" s="217"/>
      <c r="Z117" s="218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1"/>
      <c r="BI117" s="211"/>
      <c r="BJ117" s="211"/>
      <c r="BK117" s="211"/>
    </row>
    <row r="118" spans="1:63" s="54" customFormat="1" ht="18" customHeight="1">
      <c r="A118" s="58"/>
      <c r="B118" s="162" t="s">
        <v>68</v>
      </c>
      <c r="C118" s="11"/>
      <c r="D118" s="11"/>
      <c r="E118" s="11"/>
      <c r="F118" s="11"/>
      <c r="G118" s="11"/>
      <c r="H118" s="11"/>
      <c r="I118" s="11"/>
      <c r="J118" s="11"/>
      <c r="K118" s="66"/>
      <c r="L118" s="66"/>
      <c r="M118" s="61"/>
      <c r="N118" s="61"/>
      <c r="O118" s="151"/>
      <c r="P118" s="62"/>
      <c r="Q118" s="62"/>
      <c r="R118" s="62"/>
      <c r="S118" s="63"/>
      <c r="T118" s="63"/>
      <c r="U118" s="149" t="s">
        <v>30</v>
      </c>
      <c r="V118" s="74"/>
      <c r="W118" s="682" t="s">
        <v>88</v>
      </c>
      <c r="X118" s="682"/>
      <c r="Y118" s="682"/>
      <c r="Z118" s="682"/>
      <c r="AA118" s="682"/>
      <c r="AB118" s="74"/>
      <c r="AC118" s="151" t="s">
        <v>30</v>
      </c>
      <c r="AT118" s="66"/>
      <c r="AU118" s="58"/>
      <c r="AV118" s="65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8"/>
      <c r="BI118" s="12"/>
      <c r="BJ118" s="12"/>
      <c r="BK118" s="12"/>
    </row>
    <row r="119" spans="1:63" s="54" customFormat="1" ht="16.5" customHeight="1">
      <c r="A119" s="58"/>
      <c r="B119" s="162" t="s">
        <v>69</v>
      </c>
      <c r="C119" s="11"/>
      <c r="D119" s="11"/>
      <c r="E119" s="11"/>
      <c r="F119" s="11"/>
      <c r="G119" s="66"/>
      <c r="H119" s="66"/>
      <c r="I119" s="66"/>
      <c r="J119" s="66"/>
      <c r="K119" s="66"/>
      <c r="L119" s="66"/>
      <c r="M119" s="67"/>
      <c r="N119" s="66"/>
      <c r="O119" s="66"/>
      <c r="P119" s="67" t="s">
        <v>26</v>
      </c>
      <c r="Q119" s="66"/>
      <c r="S119" s="69"/>
      <c r="T119" s="59"/>
      <c r="U119" s="41"/>
      <c r="Y119" s="54" t="s">
        <v>27</v>
      </c>
      <c r="Z119" s="69"/>
      <c r="AP119" s="683" t="s">
        <v>387</v>
      </c>
      <c r="AQ119" s="386"/>
      <c r="AR119" s="386"/>
      <c r="AS119" s="386"/>
      <c r="AT119" s="386"/>
      <c r="AU119" s="386"/>
      <c r="AV119" s="386"/>
      <c r="AW119" s="386"/>
      <c r="AX119" s="386"/>
      <c r="AY119" s="386"/>
      <c r="AZ119" s="386"/>
      <c r="BA119" s="386"/>
      <c r="BB119" s="386"/>
      <c r="BC119" s="386"/>
      <c r="BD119" s="386"/>
      <c r="BE119" s="386"/>
      <c r="BF119" s="386"/>
      <c r="BG119" s="386"/>
      <c r="BH119" s="386"/>
      <c r="BI119" s="386"/>
      <c r="BJ119" s="386"/>
      <c r="BK119" s="386"/>
    </row>
    <row r="120" spans="1:63" s="54" customFormat="1" ht="15" customHeight="1">
      <c r="A120" s="58"/>
      <c r="B120" s="162"/>
      <c r="C120" s="11"/>
      <c r="D120" s="11"/>
      <c r="E120" s="11"/>
      <c r="F120" s="11"/>
      <c r="G120" s="66"/>
      <c r="H120" s="66"/>
      <c r="I120" s="66"/>
      <c r="J120" s="66"/>
      <c r="K120" s="66"/>
      <c r="L120" s="66"/>
      <c r="M120" s="67"/>
      <c r="N120" s="66"/>
      <c r="O120" s="66"/>
      <c r="P120" s="67"/>
      <c r="Q120" s="66"/>
      <c r="S120" s="69"/>
      <c r="T120" s="59"/>
      <c r="U120" s="41"/>
      <c r="Z120" s="69"/>
      <c r="AP120" s="154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</row>
    <row r="121" spans="1:62" s="54" customFormat="1" ht="21.75" customHeight="1">
      <c r="A121" s="58"/>
      <c r="B121" s="162" t="s">
        <v>70</v>
      </c>
      <c r="C121" s="11"/>
      <c r="D121" s="11"/>
      <c r="E121" s="11"/>
      <c r="F121" s="11"/>
      <c r="G121" s="11"/>
      <c r="H121" s="11"/>
      <c r="I121" s="11"/>
      <c r="J121" s="11"/>
      <c r="K121" s="66"/>
      <c r="L121" s="66"/>
      <c r="M121" s="61"/>
      <c r="N121" s="61"/>
      <c r="O121" s="151"/>
      <c r="P121" s="62"/>
      <c r="Q121" s="62"/>
      <c r="R121" s="62"/>
      <c r="S121" s="63"/>
      <c r="T121" s="63"/>
      <c r="U121" s="149" t="s">
        <v>30</v>
      </c>
      <c r="V121" s="156"/>
      <c r="W121" s="677" t="s">
        <v>89</v>
      </c>
      <c r="X121" s="678"/>
      <c r="Y121" s="678"/>
      <c r="Z121" s="678"/>
      <c r="AA121" s="678"/>
      <c r="AB121" s="157"/>
      <c r="AC121" s="151" t="s">
        <v>30</v>
      </c>
      <c r="AD121" s="64"/>
      <c r="AE121" s="64"/>
      <c r="AF121" s="64"/>
      <c r="AG121" s="64"/>
      <c r="AH121" s="64"/>
      <c r="AI121" s="64"/>
      <c r="AJ121" s="125"/>
      <c r="AK121" s="126"/>
      <c r="AL121" s="126"/>
      <c r="AM121" s="126"/>
      <c r="AN121" s="126"/>
      <c r="AO121" s="127"/>
      <c r="AP121" s="128"/>
      <c r="AT121" s="684" t="s">
        <v>29</v>
      </c>
      <c r="AU121" s="684"/>
      <c r="AV121" s="684"/>
      <c r="AW121" s="684"/>
      <c r="AX121" s="684"/>
      <c r="AY121" s="684"/>
      <c r="AZ121" s="70"/>
      <c r="BA121" s="70"/>
      <c r="BB121" s="71"/>
      <c r="BC121" s="71"/>
      <c r="BD121" s="75"/>
      <c r="BE121" s="1214" t="s">
        <v>382</v>
      </c>
      <c r="BF121" s="1215"/>
      <c r="BG121" s="1215"/>
      <c r="BH121" s="1215"/>
      <c r="BI121" s="1215"/>
      <c r="BJ121" s="171"/>
    </row>
    <row r="122" spans="1:62" s="54" customFormat="1" ht="16.5" customHeight="1">
      <c r="A122" s="58"/>
      <c r="B122" s="162" t="s">
        <v>69</v>
      </c>
      <c r="C122" s="11"/>
      <c r="D122" s="11"/>
      <c r="E122" s="11"/>
      <c r="F122" s="11"/>
      <c r="G122" s="66"/>
      <c r="H122" s="66"/>
      <c r="I122" s="66"/>
      <c r="J122" s="66"/>
      <c r="K122" s="66"/>
      <c r="L122" s="66"/>
      <c r="M122" s="67"/>
      <c r="N122" s="66"/>
      <c r="O122" s="66"/>
      <c r="P122" s="67" t="s">
        <v>26</v>
      </c>
      <c r="Q122" s="66"/>
      <c r="S122" s="69"/>
      <c r="U122" s="150"/>
      <c r="V122" s="59"/>
      <c r="W122" s="59"/>
      <c r="X122" s="60"/>
      <c r="Y122" s="54" t="s">
        <v>27</v>
      </c>
      <c r="Z122" s="69"/>
      <c r="AA122" s="64"/>
      <c r="AB122" s="64"/>
      <c r="AC122" s="64"/>
      <c r="AD122" s="64"/>
      <c r="AE122" s="64"/>
      <c r="AF122" s="64"/>
      <c r="AG122" s="64"/>
      <c r="AH122" s="64"/>
      <c r="AI122" s="64"/>
      <c r="AJ122" s="125"/>
      <c r="AK122" s="126"/>
      <c r="AL122" s="126"/>
      <c r="AM122" s="126"/>
      <c r="AN122" s="126"/>
      <c r="AO122" s="127"/>
      <c r="AP122" s="128"/>
      <c r="AT122" s="684"/>
      <c r="AU122" s="684"/>
      <c r="AV122" s="684"/>
      <c r="AW122" s="684"/>
      <c r="AX122" s="684"/>
      <c r="AY122" s="684"/>
      <c r="BB122" s="67" t="s">
        <v>26</v>
      </c>
      <c r="BD122" s="69"/>
      <c r="BG122" s="54" t="s">
        <v>27</v>
      </c>
      <c r="BI122" s="42"/>
      <c r="BJ122" s="42"/>
    </row>
    <row r="123" spans="1:62" s="54" customFormat="1" ht="15" customHeight="1">
      <c r="A123" s="58"/>
      <c r="B123" s="162"/>
      <c r="C123" s="11"/>
      <c r="D123" s="11"/>
      <c r="E123" s="11"/>
      <c r="F123" s="11"/>
      <c r="G123" s="66"/>
      <c r="H123" s="66"/>
      <c r="I123" s="66"/>
      <c r="J123" s="66"/>
      <c r="K123" s="66"/>
      <c r="L123" s="66"/>
      <c r="M123" s="67"/>
      <c r="N123" s="66"/>
      <c r="O123" s="66"/>
      <c r="P123" s="67"/>
      <c r="Q123" s="66"/>
      <c r="S123" s="69"/>
      <c r="U123" s="150"/>
      <c r="V123" s="59"/>
      <c r="W123" s="59"/>
      <c r="X123" s="60"/>
      <c r="Z123" s="69"/>
      <c r="AA123" s="64"/>
      <c r="AB123" s="64"/>
      <c r="AC123" s="64"/>
      <c r="AD123" s="64"/>
      <c r="AE123" s="64"/>
      <c r="AF123" s="64"/>
      <c r="AG123" s="64"/>
      <c r="AH123" s="64"/>
      <c r="AI123" s="64"/>
      <c r="AJ123" s="125"/>
      <c r="AK123" s="126"/>
      <c r="AL123" s="126"/>
      <c r="AM123" s="126"/>
      <c r="AN123" s="126"/>
      <c r="AO123" s="127"/>
      <c r="AP123" s="128"/>
      <c r="AT123" s="161"/>
      <c r="AU123" s="161"/>
      <c r="AV123" s="161"/>
      <c r="AW123" s="161"/>
      <c r="AX123" s="161"/>
      <c r="AY123" s="161"/>
      <c r="BB123" s="67"/>
      <c r="BD123" s="69"/>
      <c r="BI123" s="42"/>
      <c r="BJ123" s="42"/>
    </row>
    <row r="124" spans="1:62" s="54" customFormat="1" ht="18.75" customHeight="1">
      <c r="A124" s="58"/>
      <c r="B124" s="177" t="s">
        <v>32</v>
      </c>
      <c r="C124" s="11"/>
      <c r="D124" s="11"/>
      <c r="E124" s="11"/>
      <c r="F124" s="11"/>
      <c r="G124" s="11"/>
      <c r="H124" s="11"/>
      <c r="I124" s="11"/>
      <c r="J124" s="11"/>
      <c r="K124" s="66"/>
      <c r="L124" s="66"/>
      <c r="M124" s="61"/>
      <c r="N124" s="61"/>
      <c r="O124" s="151"/>
      <c r="P124" s="62"/>
      <c r="Q124" s="62"/>
      <c r="R124" s="62"/>
      <c r="S124" s="63"/>
      <c r="T124" s="63"/>
      <c r="U124" s="149" t="s">
        <v>30</v>
      </c>
      <c r="V124" s="156"/>
      <c r="W124" s="677" t="s">
        <v>105</v>
      </c>
      <c r="X124" s="678"/>
      <c r="Y124" s="678"/>
      <c r="Z124" s="678"/>
      <c r="AA124" s="678"/>
      <c r="AB124" s="157"/>
      <c r="AC124" s="151" t="s">
        <v>30</v>
      </c>
      <c r="AD124" s="64"/>
      <c r="AE124" s="64"/>
      <c r="AF124" s="64"/>
      <c r="AG124" s="64"/>
      <c r="AH124" s="64"/>
      <c r="AI124" s="64"/>
      <c r="AJ124" s="125"/>
      <c r="AK124" s="126"/>
      <c r="AL124" s="126"/>
      <c r="AM124" s="126"/>
      <c r="AN124" s="126"/>
      <c r="AO124" s="127"/>
      <c r="AP124" s="128"/>
      <c r="AT124" s="177" t="s">
        <v>31</v>
      </c>
      <c r="AU124" s="11"/>
      <c r="AV124" s="11"/>
      <c r="AW124" s="11"/>
      <c r="AX124" s="11"/>
      <c r="AY124" s="11"/>
      <c r="AZ124" s="74"/>
      <c r="BA124" s="74"/>
      <c r="BB124" s="74"/>
      <c r="BC124" s="74"/>
      <c r="BD124" s="75" t="s">
        <v>30</v>
      </c>
      <c r="BE124" s="1214" t="s">
        <v>383</v>
      </c>
      <c r="BF124" s="1215"/>
      <c r="BG124" s="1215"/>
      <c r="BH124" s="1215"/>
      <c r="BI124" s="1215"/>
      <c r="BJ124" s="171"/>
    </row>
    <row r="125" spans="1:62" s="54" customFormat="1" ht="15.75" customHeight="1">
      <c r="A125" s="58"/>
      <c r="B125" s="56"/>
      <c r="C125" s="65"/>
      <c r="D125" s="65"/>
      <c r="E125" s="66"/>
      <c r="F125" s="66"/>
      <c r="G125" s="66"/>
      <c r="H125" s="66"/>
      <c r="I125" s="66"/>
      <c r="J125" s="66"/>
      <c r="K125" s="66"/>
      <c r="L125" s="66"/>
      <c r="M125" s="67"/>
      <c r="N125" s="66"/>
      <c r="O125" s="66"/>
      <c r="P125" s="67" t="s">
        <v>26</v>
      </c>
      <c r="Q125" s="66"/>
      <c r="R125" s="148"/>
      <c r="S125" s="69"/>
      <c r="U125" s="59"/>
      <c r="V125" s="59"/>
      <c r="W125" s="59"/>
      <c r="X125" s="60"/>
      <c r="Y125" s="54" t="s">
        <v>27</v>
      </c>
      <c r="Z125" s="69"/>
      <c r="AA125" s="86"/>
      <c r="AB125" s="65"/>
      <c r="AC125" s="65"/>
      <c r="AD125" s="65"/>
      <c r="AE125" s="65"/>
      <c r="AF125" s="65"/>
      <c r="AG125" s="65"/>
      <c r="AH125" s="65"/>
      <c r="AI125" s="65"/>
      <c r="AJ125" s="65"/>
      <c r="AK125" s="56"/>
      <c r="AL125" s="65"/>
      <c r="AM125" s="66"/>
      <c r="AN125" s="58"/>
      <c r="AO125" s="58"/>
      <c r="AP125" s="66"/>
      <c r="AT125" s="55"/>
      <c r="AU125" s="77"/>
      <c r="AV125" s="55"/>
      <c r="AW125" s="55"/>
      <c r="AX125" s="13"/>
      <c r="AY125" s="55"/>
      <c r="AZ125" s="55"/>
      <c r="BA125" s="55"/>
      <c r="BB125" s="67" t="s">
        <v>26</v>
      </c>
      <c r="BC125" s="67"/>
      <c r="BD125" s="152"/>
      <c r="BG125" s="54" t="s">
        <v>27</v>
      </c>
      <c r="BI125" s="152"/>
      <c r="BJ125" s="152"/>
    </row>
    <row r="126" spans="14:63" ht="15.75">
      <c r="N126" s="2"/>
      <c r="O126" s="2"/>
      <c r="P126" s="2"/>
      <c r="Q126" s="2"/>
      <c r="R126" s="16"/>
      <c r="S126" s="16"/>
      <c r="T126" s="2"/>
      <c r="U126" s="2"/>
      <c r="V126" s="2"/>
      <c r="W126" s="2"/>
      <c r="X126" s="2"/>
      <c r="Y126" s="2"/>
      <c r="AW126" s="55"/>
      <c r="AX126" s="72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</row>
    <row r="127" spans="14:63" ht="18">
      <c r="N127" s="2"/>
      <c r="O127" s="2"/>
      <c r="Z127" s="2"/>
      <c r="AA127" s="2"/>
      <c r="AB127" s="2"/>
      <c r="AC127" s="2"/>
      <c r="AD127" s="2"/>
      <c r="AE127" s="2"/>
      <c r="AQ127" s="76"/>
      <c r="AX127" s="55"/>
      <c r="AY127" s="55"/>
      <c r="AZ127" s="55"/>
      <c r="BA127" s="55"/>
      <c r="BB127" s="55"/>
      <c r="BC127" s="55"/>
      <c r="BD127" s="55"/>
      <c r="BE127" s="55"/>
      <c r="BF127" s="55"/>
      <c r="BG127" s="13"/>
      <c r="BH127" s="55"/>
      <c r="BI127" s="55"/>
      <c r="BJ127" s="55"/>
      <c r="BK127" s="55"/>
    </row>
    <row r="128" spans="16:62" ht="18">
      <c r="P128" s="2"/>
      <c r="Q128" s="2"/>
      <c r="R128" s="25"/>
      <c r="S128" s="25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X128" s="25"/>
      <c r="BA128" s="25"/>
      <c r="BD128" s="87"/>
      <c r="BG128" s="87"/>
      <c r="BH128" s="87"/>
      <c r="BI128" s="87"/>
      <c r="BJ128" s="87"/>
    </row>
    <row r="129" spans="14:25" ht="18">
      <c r="N129" s="76"/>
      <c r="O129" s="76"/>
      <c r="P129" s="2"/>
      <c r="Q129" s="2"/>
      <c r="R129" s="16"/>
      <c r="S129" s="16"/>
      <c r="T129" s="2"/>
      <c r="U129" s="2"/>
      <c r="V129" s="2"/>
      <c r="W129" s="2"/>
      <c r="X129" s="2"/>
      <c r="Y129" s="2"/>
    </row>
    <row r="130" spans="14:52" ht="18">
      <c r="N130" s="2"/>
      <c r="O130" s="2"/>
      <c r="AX130" s="76"/>
      <c r="AZ130" s="16"/>
    </row>
    <row r="131" spans="52:59" ht="12.75">
      <c r="AZ131" s="16"/>
      <c r="BG131" s="16"/>
    </row>
    <row r="134" spans="51:52" ht="12.75">
      <c r="AY134" s="16"/>
      <c r="AZ134" s="16"/>
    </row>
  </sheetData>
  <mergeCells count="1636">
    <mergeCell ref="BB86:BC86"/>
    <mergeCell ref="BD86:BE86"/>
    <mergeCell ref="BF86:BG86"/>
    <mergeCell ref="AB54:AC54"/>
    <mergeCell ref="AD54:AE54"/>
    <mergeCell ref="AF54:AG54"/>
    <mergeCell ref="AH54:AI54"/>
    <mergeCell ref="AJ54:AK54"/>
    <mergeCell ref="AL54:AM54"/>
    <mergeCell ref="AN54:AO54"/>
    <mergeCell ref="F54:R54"/>
    <mergeCell ref="S54:U54"/>
    <mergeCell ref="V54:W54"/>
    <mergeCell ref="X54:Y54"/>
    <mergeCell ref="AP54:AQ54"/>
    <mergeCell ref="AR54:AS54"/>
    <mergeCell ref="AT54:AU54"/>
    <mergeCell ref="AV54:AW54"/>
    <mergeCell ref="AX53:AY53"/>
    <mergeCell ref="AZ53:BA53"/>
    <mergeCell ref="BB53:BC53"/>
    <mergeCell ref="AX54:AY54"/>
    <mergeCell ref="AZ54:BA54"/>
    <mergeCell ref="BB54:BC54"/>
    <mergeCell ref="BB30:BC30"/>
    <mergeCell ref="BD30:BE30"/>
    <mergeCell ref="BF30:BG30"/>
    <mergeCell ref="BF54:BG54"/>
    <mergeCell ref="BD54:BE54"/>
    <mergeCell ref="BD53:BE53"/>
    <mergeCell ref="BF53:BG53"/>
    <mergeCell ref="BF46:BG46"/>
    <mergeCell ref="BF31:BG31"/>
    <mergeCell ref="BB32:BC32"/>
    <mergeCell ref="AT30:AU30"/>
    <mergeCell ref="AV30:AW30"/>
    <mergeCell ref="AX30:AY30"/>
    <mergeCell ref="AZ30:BA30"/>
    <mergeCell ref="AL30:AM30"/>
    <mergeCell ref="AN30:AO30"/>
    <mergeCell ref="AP30:AQ30"/>
    <mergeCell ref="AR30:AS30"/>
    <mergeCell ref="B7:M7"/>
    <mergeCell ref="AI7:AV7"/>
    <mergeCell ref="F53:R53"/>
    <mergeCell ref="S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T105:W106"/>
    <mergeCell ref="BF64:BG64"/>
    <mergeCell ref="BF65:BG65"/>
    <mergeCell ref="BF66:BG66"/>
    <mergeCell ref="BF67:BG67"/>
    <mergeCell ref="BB67:BC67"/>
    <mergeCell ref="BD64:BE64"/>
    <mergeCell ref="BD65:BE65"/>
    <mergeCell ref="BD66:BE66"/>
    <mergeCell ref="BD67:BE67"/>
    <mergeCell ref="BB64:BC64"/>
    <mergeCell ref="BB65:BC65"/>
    <mergeCell ref="BB66:BC66"/>
    <mergeCell ref="AV67:AW67"/>
    <mergeCell ref="AX64:AY64"/>
    <mergeCell ref="AX65:AY65"/>
    <mergeCell ref="AX66:AY66"/>
    <mergeCell ref="AX67:AY67"/>
    <mergeCell ref="AV64:AW64"/>
    <mergeCell ref="AV65:AW65"/>
    <mergeCell ref="AV66:AW66"/>
    <mergeCell ref="AT64:AU64"/>
    <mergeCell ref="AT65:AU65"/>
    <mergeCell ref="AT66:AU66"/>
    <mergeCell ref="AT67:AU67"/>
    <mergeCell ref="AR64:AS64"/>
    <mergeCell ref="AR65:AS65"/>
    <mergeCell ref="AR66:AS66"/>
    <mergeCell ref="AR67:AS67"/>
    <mergeCell ref="AZ64:BA64"/>
    <mergeCell ref="AZ65:BA65"/>
    <mergeCell ref="AZ66:BA66"/>
    <mergeCell ref="AZ67:BA67"/>
    <mergeCell ref="AP64:AQ64"/>
    <mergeCell ref="AP65:AQ65"/>
    <mergeCell ref="AP66:AQ66"/>
    <mergeCell ref="AP67:AQ67"/>
    <mergeCell ref="AJ66:AK66"/>
    <mergeCell ref="AL67:AM67"/>
    <mergeCell ref="AN64:AO64"/>
    <mergeCell ref="AN65:AO65"/>
    <mergeCell ref="AN66:AO66"/>
    <mergeCell ref="AN67:AO67"/>
    <mergeCell ref="AL64:AM64"/>
    <mergeCell ref="AL65:AM65"/>
    <mergeCell ref="AL66:AM66"/>
    <mergeCell ref="AJ67:AK67"/>
    <mergeCell ref="AF67:AG67"/>
    <mergeCell ref="AH64:AI64"/>
    <mergeCell ref="AH65:AI65"/>
    <mergeCell ref="AH66:AI66"/>
    <mergeCell ref="AH67:AI67"/>
    <mergeCell ref="AF64:AG64"/>
    <mergeCell ref="AF65:AG65"/>
    <mergeCell ref="AJ64:AK64"/>
    <mergeCell ref="AJ65:AK65"/>
    <mergeCell ref="AF66:AG66"/>
    <mergeCell ref="AB67:AC67"/>
    <mergeCell ref="AD64:AE64"/>
    <mergeCell ref="AD65:AE65"/>
    <mergeCell ref="AD66:AE66"/>
    <mergeCell ref="AD67:AE67"/>
    <mergeCell ref="AB64:AC64"/>
    <mergeCell ref="AB65:AC65"/>
    <mergeCell ref="AB66:AC66"/>
    <mergeCell ref="F115:U115"/>
    <mergeCell ref="F116:U116"/>
    <mergeCell ref="V115:W115"/>
    <mergeCell ref="V116:W116"/>
    <mergeCell ref="S81:U81"/>
    <mergeCell ref="S82:U82"/>
    <mergeCell ref="S76:U76"/>
    <mergeCell ref="S78:U78"/>
    <mergeCell ref="F87:U87"/>
    <mergeCell ref="AJ56:AK56"/>
    <mergeCell ref="BE5:BK5"/>
    <mergeCell ref="BE6:BK6"/>
    <mergeCell ref="BE7:BK7"/>
    <mergeCell ref="BD45:BE45"/>
    <mergeCell ref="BF45:BG45"/>
    <mergeCell ref="AN46:AO46"/>
    <mergeCell ref="AP46:AQ46"/>
    <mergeCell ref="AR46:AS46"/>
    <mergeCell ref="AV45:AW45"/>
    <mergeCell ref="L11:P11"/>
    <mergeCell ref="AP23:AQ25"/>
    <mergeCell ref="A20:BK20"/>
    <mergeCell ref="BH11:BH12"/>
    <mergeCell ref="BI11:BI12"/>
    <mergeCell ref="Z11:AC11"/>
    <mergeCell ref="BK11:BK12"/>
    <mergeCell ref="U11:Y11"/>
    <mergeCell ref="BJ11:BJ12"/>
    <mergeCell ref="BD11:BD12"/>
    <mergeCell ref="S45:U45"/>
    <mergeCell ref="AF46:AG46"/>
    <mergeCell ref="AZ45:BA45"/>
    <mergeCell ref="AT45:AU45"/>
    <mergeCell ref="AH46:AI46"/>
    <mergeCell ref="AJ46:AK46"/>
    <mergeCell ref="AL46:AM46"/>
    <mergeCell ref="AT46:AU46"/>
    <mergeCell ref="AN45:AO45"/>
    <mergeCell ref="AP45:AQ45"/>
    <mergeCell ref="E27:BG27"/>
    <mergeCell ref="S39:U39"/>
    <mergeCell ref="S44:U44"/>
    <mergeCell ref="X30:Y30"/>
    <mergeCell ref="Z30:AA30"/>
    <mergeCell ref="AB30:AC30"/>
    <mergeCell ref="AD30:AE30"/>
    <mergeCell ref="AF30:AG30"/>
    <mergeCell ref="AH30:AI30"/>
    <mergeCell ref="AJ30:AK30"/>
    <mergeCell ref="S63:U63"/>
    <mergeCell ref="S68:U68"/>
    <mergeCell ref="S69:U69"/>
    <mergeCell ref="S70:U70"/>
    <mergeCell ref="S64:U64"/>
    <mergeCell ref="S65:U65"/>
    <mergeCell ref="S66:U66"/>
    <mergeCell ref="S67:U67"/>
    <mergeCell ref="S52:U52"/>
    <mergeCell ref="S55:U55"/>
    <mergeCell ref="S56:U56"/>
    <mergeCell ref="S57:U57"/>
    <mergeCell ref="S58:U58"/>
    <mergeCell ref="S59:U59"/>
    <mergeCell ref="S60:U60"/>
    <mergeCell ref="S61:U61"/>
    <mergeCell ref="S62:U62"/>
    <mergeCell ref="S83:U83"/>
    <mergeCell ref="E73:BG73"/>
    <mergeCell ref="BF81:BG81"/>
    <mergeCell ref="AZ81:BA81"/>
    <mergeCell ref="BB81:BC81"/>
    <mergeCell ref="BD81:BE81"/>
    <mergeCell ref="AL81:AM81"/>
    <mergeCell ref="S75:U75"/>
    <mergeCell ref="F81:R81"/>
    <mergeCell ref="F102:U102"/>
    <mergeCell ref="F95:U95"/>
    <mergeCell ref="F96:U96"/>
    <mergeCell ref="S100:U100"/>
    <mergeCell ref="S101:U101"/>
    <mergeCell ref="F97:R97"/>
    <mergeCell ref="F101:R101"/>
    <mergeCell ref="F100:R100"/>
    <mergeCell ref="F99:R99"/>
    <mergeCell ref="F89:U89"/>
    <mergeCell ref="F90:R90"/>
    <mergeCell ref="F91:R91"/>
    <mergeCell ref="S99:U99"/>
    <mergeCell ref="S97:U97"/>
    <mergeCell ref="S98:U98"/>
    <mergeCell ref="S90:U90"/>
    <mergeCell ref="S91:U91"/>
    <mergeCell ref="S92:U92"/>
    <mergeCell ref="S93:U93"/>
    <mergeCell ref="F94:R94"/>
    <mergeCell ref="AB94:AC94"/>
    <mergeCell ref="AD94:AE94"/>
    <mergeCell ref="S94:U94"/>
    <mergeCell ref="AF94:AG94"/>
    <mergeCell ref="V94:W94"/>
    <mergeCell ref="X94:Y94"/>
    <mergeCell ref="Z94:AA94"/>
    <mergeCell ref="AH94:AI94"/>
    <mergeCell ref="AJ94:AK94"/>
    <mergeCell ref="AL94:AM94"/>
    <mergeCell ref="AN94:AO94"/>
    <mergeCell ref="AP94:AQ94"/>
    <mergeCell ref="AR94:AS94"/>
    <mergeCell ref="AT94:AU94"/>
    <mergeCell ref="AV94:AW94"/>
    <mergeCell ref="AX94:AY94"/>
    <mergeCell ref="AZ94:BA94"/>
    <mergeCell ref="BB94:BC94"/>
    <mergeCell ref="BD94:BE94"/>
    <mergeCell ref="BF94:BG94"/>
    <mergeCell ref="BF102:BG102"/>
    <mergeCell ref="AX102:AY102"/>
    <mergeCell ref="AZ102:BA102"/>
    <mergeCell ref="BB102:BC102"/>
    <mergeCell ref="BD102:BE102"/>
    <mergeCell ref="BB99:BC99"/>
    <mergeCell ref="BD99:BE99"/>
    <mergeCell ref="BF99:BG99"/>
    <mergeCell ref="BD98:BE98"/>
    <mergeCell ref="AP102:AQ102"/>
    <mergeCell ref="AR102:AS102"/>
    <mergeCell ref="AT102:AU102"/>
    <mergeCell ref="AV102:AW102"/>
    <mergeCell ref="AH102:AI102"/>
    <mergeCell ref="AJ102:AK102"/>
    <mergeCell ref="AL102:AM102"/>
    <mergeCell ref="AN102:AO102"/>
    <mergeCell ref="V102:W102"/>
    <mergeCell ref="X102:Y102"/>
    <mergeCell ref="Z102:AA102"/>
    <mergeCell ref="AB102:AC102"/>
    <mergeCell ref="AD102:AE102"/>
    <mergeCell ref="AF102:AG102"/>
    <mergeCell ref="AZ99:BA99"/>
    <mergeCell ref="AJ99:AK99"/>
    <mergeCell ref="AT99:AU99"/>
    <mergeCell ref="AV99:AW99"/>
    <mergeCell ref="AX99:AY99"/>
    <mergeCell ref="AL99:AM99"/>
    <mergeCell ref="AN99:AO99"/>
    <mergeCell ref="AP99:AQ99"/>
    <mergeCell ref="AR99:AS99"/>
    <mergeCell ref="AH98:AI98"/>
    <mergeCell ref="AJ98:AK98"/>
    <mergeCell ref="BF98:BG98"/>
    <mergeCell ref="V99:W99"/>
    <mergeCell ref="X99:Y99"/>
    <mergeCell ref="Z99:AA99"/>
    <mergeCell ref="AB99:AC99"/>
    <mergeCell ref="AD99:AE99"/>
    <mergeCell ref="AF99:AG99"/>
    <mergeCell ref="AH99:AI99"/>
    <mergeCell ref="BB97:BC97"/>
    <mergeCell ref="AV97:AW97"/>
    <mergeCell ref="AX97:AY97"/>
    <mergeCell ref="AL97:AM97"/>
    <mergeCell ref="AN97:AO97"/>
    <mergeCell ref="AP97:AQ97"/>
    <mergeCell ref="AR97:AS97"/>
    <mergeCell ref="BD97:BE97"/>
    <mergeCell ref="F98:R98"/>
    <mergeCell ref="AX98:AY98"/>
    <mergeCell ref="BB98:BC98"/>
    <mergeCell ref="AP98:AQ98"/>
    <mergeCell ref="AR98:AS98"/>
    <mergeCell ref="AT98:AU98"/>
    <mergeCell ref="AV98:AW98"/>
    <mergeCell ref="AT97:AU97"/>
    <mergeCell ref="BF97:BG97"/>
    <mergeCell ref="V98:W98"/>
    <mergeCell ref="X98:Y98"/>
    <mergeCell ref="Z98:AA98"/>
    <mergeCell ref="AB98:AC98"/>
    <mergeCell ref="AD98:AE98"/>
    <mergeCell ref="AF98:AG98"/>
    <mergeCell ref="AZ98:BA98"/>
    <mergeCell ref="AL98:AM98"/>
    <mergeCell ref="AN98:AO98"/>
    <mergeCell ref="BF96:BG96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X96:AY96"/>
    <mergeCell ref="BB96:BC96"/>
    <mergeCell ref="BD96:BE96"/>
    <mergeCell ref="AP96:AQ96"/>
    <mergeCell ref="AR96:AS96"/>
    <mergeCell ref="AT96:AU96"/>
    <mergeCell ref="AV96:AW96"/>
    <mergeCell ref="AJ96:AK96"/>
    <mergeCell ref="AL96:AM96"/>
    <mergeCell ref="AN96:AO96"/>
    <mergeCell ref="AZ96:BA96"/>
    <mergeCell ref="BD95:BE95"/>
    <mergeCell ref="BF95:BG95"/>
    <mergeCell ref="V96:W96"/>
    <mergeCell ref="X96:Y96"/>
    <mergeCell ref="Z96:AA96"/>
    <mergeCell ref="AB96:AC96"/>
    <mergeCell ref="AD96:AE96"/>
    <mergeCell ref="AF96:AG96"/>
    <mergeCell ref="AT95:AU95"/>
    <mergeCell ref="AH96:AI96"/>
    <mergeCell ref="AJ95:AK95"/>
    <mergeCell ref="BD93:BE93"/>
    <mergeCell ref="AV95:AW95"/>
    <mergeCell ref="AX95:AY95"/>
    <mergeCell ref="AZ95:BA95"/>
    <mergeCell ref="AL95:AM95"/>
    <mergeCell ref="AN95:AO95"/>
    <mergeCell ref="AP95:AQ95"/>
    <mergeCell ref="AR95:AS95"/>
    <mergeCell ref="BB95:BC95"/>
    <mergeCell ref="AH93:AI93"/>
    <mergeCell ref="AJ93:AK93"/>
    <mergeCell ref="BF93:BG93"/>
    <mergeCell ref="V95:W95"/>
    <mergeCell ref="X95:Y95"/>
    <mergeCell ref="Z95:AA95"/>
    <mergeCell ref="AB95:AC95"/>
    <mergeCell ref="AD95:AE95"/>
    <mergeCell ref="AF95:AG95"/>
    <mergeCell ref="AH95:AI95"/>
    <mergeCell ref="F93:R93"/>
    <mergeCell ref="AX93:AY93"/>
    <mergeCell ref="AZ93:BA93"/>
    <mergeCell ref="BB93:BC93"/>
    <mergeCell ref="AP93:AQ93"/>
    <mergeCell ref="AR93:AS93"/>
    <mergeCell ref="AT93:AU93"/>
    <mergeCell ref="AV93:AW93"/>
    <mergeCell ref="V93:W93"/>
    <mergeCell ref="X93:Y93"/>
    <mergeCell ref="Z93:AA93"/>
    <mergeCell ref="AB93:AC93"/>
    <mergeCell ref="AD93:AE93"/>
    <mergeCell ref="AF93:AG93"/>
    <mergeCell ref="AL93:AM93"/>
    <mergeCell ref="AN93:AO93"/>
    <mergeCell ref="BB92:BC92"/>
    <mergeCell ref="BD92:BE92"/>
    <mergeCell ref="BF92:BG92"/>
    <mergeCell ref="AZ92:BA92"/>
    <mergeCell ref="F92:R92"/>
    <mergeCell ref="AT92:AU92"/>
    <mergeCell ref="AV92:AW92"/>
    <mergeCell ref="AX92:AY92"/>
    <mergeCell ref="AL92:AM92"/>
    <mergeCell ref="AN92:AO92"/>
    <mergeCell ref="AP92:AQ92"/>
    <mergeCell ref="AR92:AS92"/>
    <mergeCell ref="BF91:BG91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X91:AY91"/>
    <mergeCell ref="AZ91:BA91"/>
    <mergeCell ref="BB91:BC91"/>
    <mergeCell ref="BD91:BE91"/>
    <mergeCell ref="AP91:AQ91"/>
    <mergeCell ref="AR91:AS91"/>
    <mergeCell ref="AT91:AU91"/>
    <mergeCell ref="AV91:AW91"/>
    <mergeCell ref="AH91:AI91"/>
    <mergeCell ref="AJ91:AK91"/>
    <mergeCell ref="AL91:AM91"/>
    <mergeCell ref="AN91:AO91"/>
    <mergeCell ref="BB90:BC90"/>
    <mergeCell ref="BD90:BE90"/>
    <mergeCell ref="BF90:BG90"/>
    <mergeCell ref="V91:W91"/>
    <mergeCell ref="X91:Y91"/>
    <mergeCell ref="Z91:AA91"/>
    <mergeCell ref="AB91:AC91"/>
    <mergeCell ref="AD91:AE91"/>
    <mergeCell ref="AF91:AG91"/>
    <mergeCell ref="AT90:AU90"/>
    <mergeCell ref="AV90:AW90"/>
    <mergeCell ref="AX90:AY90"/>
    <mergeCell ref="AZ90:BA90"/>
    <mergeCell ref="AL90:AM90"/>
    <mergeCell ref="AN90:AO90"/>
    <mergeCell ref="AP90:AQ90"/>
    <mergeCell ref="AR90:AS90"/>
    <mergeCell ref="V90:W90"/>
    <mergeCell ref="X90:Y90"/>
    <mergeCell ref="Z90:AA90"/>
    <mergeCell ref="S29:U29"/>
    <mergeCell ref="S31:U31"/>
    <mergeCell ref="S32:U32"/>
    <mergeCell ref="S33:U33"/>
    <mergeCell ref="S34:U34"/>
    <mergeCell ref="S35:U35"/>
    <mergeCell ref="V81:W81"/>
    <mergeCell ref="AB90:AC90"/>
    <mergeCell ref="AD90:AE90"/>
    <mergeCell ref="AF90:AG90"/>
    <mergeCell ref="AH90:AI90"/>
    <mergeCell ref="AJ90:AK90"/>
    <mergeCell ref="BF101:BG101"/>
    <mergeCell ref="AX101:AY101"/>
    <mergeCell ref="AZ101:BA101"/>
    <mergeCell ref="AL101:AM101"/>
    <mergeCell ref="BB101:BC101"/>
    <mergeCell ref="BD101:BE101"/>
    <mergeCell ref="AP101:AQ101"/>
    <mergeCell ref="AR101:AS101"/>
    <mergeCell ref="AT101:AU101"/>
    <mergeCell ref="AH101:AI101"/>
    <mergeCell ref="AJ101:AK101"/>
    <mergeCell ref="AN101:AO101"/>
    <mergeCell ref="V101:W101"/>
    <mergeCell ref="X101:Y101"/>
    <mergeCell ref="Z101:AA101"/>
    <mergeCell ref="AB101:AC101"/>
    <mergeCell ref="AD101:AE101"/>
    <mergeCell ref="AF101:AG101"/>
    <mergeCell ref="AV101:AW101"/>
    <mergeCell ref="BB100:BC100"/>
    <mergeCell ref="BD100:BE100"/>
    <mergeCell ref="BF100:BG100"/>
    <mergeCell ref="AZ100:BA100"/>
    <mergeCell ref="AT100:AU100"/>
    <mergeCell ref="AV100:AW100"/>
    <mergeCell ref="AX100:AY100"/>
    <mergeCell ref="AL100:AM100"/>
    <mergeCell ref="AN100:AO100"/>
    <mergeCell ref="AP100:AQ100"/>
    <mergeCell ref="AR100:AS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Z81:AA81"/>
    <mergeCell ref="AB81:AC81"/>
    <mergeCell ref="AX81:AY81"/>
    <mergeCell ref="AP81:AQ81"/>
    <mergeCell ref="AR81:AS81"/>
    <mergeCell ref="AT81:AU81"/>
    <mergeCell ref="AV81:AW81"/>
    <mergeCell ref="AN81:AO81"/>
    <mergeCell ref="AD81:AE81"/>
    <mergeCell ref="AF81:AG81"/>
    <mergeCell ref="BD82:BE82"/>
    <mergeCell ref="BF82:BG82"/>
    <mergeCell ref="AV82:AW82"/>
    <mergeCell ref="AX82:AY82"/>
    <mergeCell ref="AZ82:BA82"/>
    <mergeCell ref="BB82:BC82"/>
    <mergeCell ref="AH81:AI81"/>
    <mergeCell ref="AJ81:AK81"/>
    <mergeCell ref="F82:R82"/>
    <mergeCell ref="AT82:AU82"/>
    <mergeCell ref="AL82:AM82"/>
    <mergeCell ref="AN82:AO82"/>
    <mergeCell ref="AP82:AQ82"/>
    <mergeCell ref="AR82:AS82"/>
    <mergeCell ref="AJ82:AK82"/>
    <mergeCell ref="X81:Y81"/>
    <mergeCell ref="BF83:BG83"/>
    <mergeCell ref="V82:W82"/>
    <mergeCell ref="X82:Y82"/>
    <mergeCell ref="Z82:AA82"/>
    <mergeCell ref="AB82:AC82"/>
    <mergeCell ref="AD82:AE82"/>
    <mergeCell ref="AF82:AG82"/>
    <mergeCell ref="AH82:AI82"/>
    <mergeCell ref="BD83:BE83"/>
    <mergeCell ref="V83:W83"/>
    <mergeCell ref="F83:R83"/>
    <mergeCell ref="AX83:AY83"/>
    <mergeCell ref="AZ83:BA83"/>
    <mergeCell ref="BB83:BC83"/>
    <mergeCell ref="AP83:AQ83"/>
    <mergeCell ref="AR83:AS83"/>
    <mergeCell ref="AT83:AU83"/>
    <mergeCell ref="AV83:AW83"/>
    <mergeCell ref="AL83:AM83"/>
    <mergeCell ref="AN83:AO83"/>
    <mergeCell ref="E74:BG74"/>
    <mergeCell ref="AV46:AW46"/>
    <mergeCell ref="AX46:AY46"/>
    <mergeCell ref="AZ46:BA46"/>
    <mergeCell ref="BB46:BC46"/>
    <mergeCell ref="AZ47:BA47"/>
    <mergeCell ref="BB47:BC47"/>
    <mergeCell ref="BD47:BE47"/>
    <mergeCell ref="F67:R67"/>
    <mergeCell ref="V64:W64"/>
    <mergeCell ref="BB45:BC45"/>
    <mergeCell ref="BD46:BE46"/>
    <mergeCell ref="AR45:AS45"/>
    <mergeCell ref="AX45:AY45"/>
    <mergeCell ref="AF45:AG45"/>
    <mergeCell ref="AH45:AI45"/>
    <mergeCell ref="AJ45:AK45"/>
    <mergeCell ref="AL45:AM45"/>
    <mergeCell ref="V65:W65"/>
    <mergeCell ref="V66:W66"/>
    <mergeCell ref="V67:W67"/>
    <mergeCell ref="F64:R64"/>
    <mergeCell ref="F65:R65"/>
    <mergeCell ref="F66:R66"/>
    <mergeCell ref="X67:Y67"/>
    <mergeCell ref="Z64:AA64"/>
    <mergeCell ref="Z65:AA65"/>
    <mergeCell ref="Z66:AA66"/>
    <mergeCell ref="Z67:AA67"/>
    <mergeCell ref="X64:Y64"/>
    <mergeCell ref="X65:Y65"/>
    <mergeCell ref="X66:Y66"/>
    <mergeCell ref="AB46:AC46"/>
    <mergeCell ref="AD45:AE45"/>
    <mergeCell ref="AD46:AE46"/>
    <mergeCell ref="AB45:AC45"/>
    <mergeCell ref="X46:Y46"/>
    <mergeCell ref="Z45:AA45"/>
    <mergeCell ref="Z46:AA46"/>
    <mergeCell ref="X45:Y45"/>
    <mergeCell ref="A1:BK1"/>
    <mergeCell ref="A2:BK2"/>
    <mergeCell ref="BE3:BK3"/>
    <mergeCell ref="BE4:BK4"/>
    <mergeCell ref="AX3:BD3"/>
    <mergeCell ref="AX4:BD4"/>
    <mergeCell ref="Z3:AN3"/>
    <mergeCell ref="AI4:AV4"/>
    <mergeCell ref="AX5:BD5"/>
    <mergeCell ref="A9:AX9"/>
    <mergeCell ref="BD9:BK9"/>
    <mergeCell ref="A11:A12"/>
    <mergeCell ref="B11:F11"/>
    <mergeCell ref="G11:K11"/>
    <mergeCell ref="Q11:T11"/>
    <mergeCell ref="BG11:BG12"/>
    <mergeCell ref="AU11:AX11"/>
    <mergeCell ref="BF11:BF12"/>
    <mergeCell ref="BE11:BE12"/>
    <mergeCell ref="AY11:BB11"/>
    <mergeCell ref="AP11:AT11"/>
    <mergeCell ref="AL11:AO11"/>
    <mergeCell ref="AD11:AG11"/>
    <mergeCell ref="AH11:AK11"/>
    <mergeCell ref="E51:BG51"/>
    <mergeCell ref="AV26:AW26"/>
    <mergeCell ref="AX26:AY26"/>
    <mergeCell ref="AZ26:BA26"/>
    <mergeCell ref="F45:R45"/>
    <mergeCell ref="V45:W45"/>
    <mergeCell ref="BD26:BE26"/>
    <mergeCell ref="AR26:AS26"/>
    <mergeCell ref="X32:Y32"/>
    <mergeCell ref="Z32:AA32"/>
    <mergeCell ref="AB29:AC29"/>
    <mergeCell ref="X29:Y29"/>
    <mergeCell ref="Z29:AA29"/>
    <mergeCell ref="X31:Y31"/>
    <mergeCell ref="Z31:AA31"/>
    <mergeCell ref="AB32:AC32"/>
    <mergeCell ref="AH22:AI25"/>
    <mergeCell ref="AX23:AY23"/>
    <mergeCell ref="AJ22:AQ22"/>
    <mergeCell ref="BB23:BC23"/>
    <mergeCell ref="AR22:BG22"/>
    <mergeCell ref="BF23:BG23"/>
    <mergeCell ref="AR23:AS23"/>
    <mergeCell ref="AR24:AS25"/>
    <mergeCell ref="AT23:AU23"/>
    <mergeCell ref="AJ23:AK25"/>
    <mergeCell ref="AG111:AK111"/>
    <mergeCell ref="BF110:BK110"/>
    <mergeCell ref="BF111:BK111"/>
    <mergeCell ref="AU111:BE111"/>
    <mergeCell ref="AL110:AN110"/>
    <mergeCell ref="AG110:AK110"/>
    <mergeCell ref="AT121:AY122"/>
    <mergeCell ref="X110:AF110"/>
    <mergeCell ref="X111:AF111"/>
    <mergeCell ref="AG112:AK112"/>
    <mergeCell ref="AG113:AK113"/>
    <mergeCell ref="AL111:AN111"/>
    <mergeCell ref="AU113:BE113"/>
    <mergeCell ref="AO110:AQ110"/>
    <mergeCell ref="AO111:AQ111"/>
    <mergeCell ref="AL113:AN113"/>
    <mergeCell ref="F26:R26"/>
    <mergeCell ref="E28:BG28"/>
    <mergeCell ref="BF26:BG26"/>
    <mergeCell ref="AB26:AC26"/>
    <mergeCell ref="AT26:AU26"/>
    <mergeCell ref="BB26:BC26"/>
    <mergeCell ref="AP26:AQ26"/>
    <mergeCell ref="S26:U26"/>
    <mergeCell ref="AJ26:AK26"/>
    <mergeCell ref="AL26:AM26"/>
    <mergeCell ref="E22:E25"/>
    <mergeCell ref="V23:W25"/>
    <mergeCell ref="X23:Y25"/>
    <mergeCell ref="V22:Y22"/>
    <mergeCell ref="S22:U25"/>
    <mergeCell ref="F22:R25"/>
    <mergeCell ref="Z22:AG22"/>
    <mergeCell ref="Z23:AA25"/>
    <mergeCell ref="AB23:AG23"/>
    <mergeCell ref="AB24:AC25"/>
    <mergeCell ref="AD24:AE25"/>
    <mergeCell ref="AF24:AG25"/>
    <mergeCell ref="AL23:AM25"/>
    <mergeCell ref="AN23:AO25"/>
    <mergeCell ref="AT24:AU25"/>
    <mergeCell ref="BD24:BE25"/>
    <mergeCell ref="BF24:BG25"/>
    <mergeCell ref="AV23:AW23"/>
    <mergeCell ref="AZ23:BA23"/>
    <mergeCell ref="AV24:AW25"/>
    <mergeCell ref="AX24:AY25"/>
    <mergeCell ref="AZ24:BA25"/>
    <mergeCell ref="BB24:BC25"/>
    <mergeCell ref="BD23:BE23"/>
    <mergeCell ref="F29:R29"/>
    <mergeCell ref="F31:R31"/>
    <mergeCell ref="F32:R32"/>
    <mergeCell ref="V32:W32"/>
    <mergeCell ref="V29:W29"/>
    <mergeCell ref="V31:W31"/>
    <mergeCell ref="F30:R30"/>
    <mergeCell ref="S30:U30"/>
    <mergeCell ref="V30:W30"/>
    <mergeCell ref="AN26:AO26"/>
    <mergeCell ref="AF26:AG26"/>
    <mergeCell ref="AH26:AI26"/>
    <mergeCell ref="AD26:AE26"/>
    <mergeCell ref="V26:W26"/>
    <mergeCell ref="X26:Y26"/>
    <mergeCell ref="Z26:AA26"/>
    <mergeCell ref="AC104:AC107"/>
    <mergeCell ref="E88:BG88"/>
    <mergeCell ref="F33:R33"/>
    <mergeCell ref="F34:R34"/>
    <mergeCell ref="F35:R35"/>
    <mergeCell ref="AJ33:AK33"/>
    <mergeCell ref="AL33:AM33"/>
    <mergeCell ref="AD104:AI104"/>
    <mergeCell ref="AD105:AI105"/>
    <mergeCell ref="AD106:AI106"/>
    <mergeCell ref="AD107:AI107"/>
    <mergeCell ref="AN33:AO33"/>
    <mergeCell ref="AP33:AQ33"/>
    <mergeCell ref="AR33:AS33"/>
    <mergeCell ref="AT33:AU33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B29:BC29"/>
    <mergeCell ref="BD29:BE29"/>
    <mergeCell ref="BF29:BG29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B31:BC31"/>
    <mergeCell ref="BD31:BE31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BD32:BE32"/>
    <mergeCell ref="BF32:BG32"/>
    <mergeCell ref="V33:W33"/>
    <mergeCell ref="X33:Y33"/>
    <mergeCell ref="Z33:AA33"/>
    <mergeCell ref="AB33:AC33"/>
    <mergeCell ref="AD33:AE33"/>
    <mergeCell ref="AF33:AG33"/>
    <mergeCell ref="AH33:AI33"/>
    <mergeCell ref="AV33:AW33"/>
    <mergeCell ref="AX33:AY33"/>
    <mergeCell ref="AZ33:BA33"/>
    <mergeCell ref="BB33:BC33"/>
    <mergeCell ref="BD33:BE33"/>
    <mergeCell ref="BF33:BG33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AN39:AO39"/>
    <mergeCell ref="AP39:AQ39"/>
    <mergeCell ref="BD39:BE39"/>
    <mergeCell ref="AT39:AU39"/>
    <mergeCell ref="BF39:BG39"/>
    <mergeCell ref="AV39:AW39"/>
    <mergeCell ref="AX39:AY39"/>
    <mergeCell ref="AZ39:BA39"/>
    <mergeCell ref="BB39:BC39"/>
    <mergeCell ref="F39:R39"/>
    <mergeCell ref="AH39:AI39"/>
    <mergeCell ref="AJ39:AK39"/>
    <mergeCell ref="AR39:AS39"/>
    <mergeCell ref="F36:R36"/>
    <mergeCell ref="S36:U36"/>
    <mergeCell ref="V36:W36"/>
    <mergeCell ref="X36:Y36"/>
    <mergeCell ref="AH36:AI36"/>
    <mergeCell ref="AJ36:AK36"/>
    <mergeCell ref="AB39:AC39"/>
    <mergeCell ref="V39:W39"/>
    <mergeCell ref="X39:Y39"/>
    <mergeCell ref="Z39:AA39"/>
    <mergeCell ref="AF36:AG36"/>
    <mergeCell ref="Z36:AA36"/>
    <mergeCell ref="AB36:AC36"/>
    <mergeCell ref="AD36:AE36"/>
    <mergeCell ref="AF37:AG37"/>
    <mergeCell ref="E41:BG41"/>
    <mergeCell ref="BB42:BC42"/>
    <mergeCell ref="V42:W42"/>
    <mergeCell ref="BD42:BE42"/>
    <mergeCell ref="BF42:BG42"/>
    <mergeCell ref="X42:Y42"/>
    <mergeCell ref="Z42:AA42"/>
    <mergeCell ref="AB42:AC42"/>
    <mergeCell ref="AD42:AE42"/>
    <mergeCell ref="S42:U42"/>
    <mergeCell ref="AL39:AM39"/>
    <mergeCell ref="AD39:AE39"/>
    <mergeCell ref="AF39:AG39"/>
    <mergeCell ref="AF42:AG42"/>
    <mergeCell ref="AH42:AI42"/>
    <mergeCell ref="AJ42:AK42"/>
    <mergeCell ref="F40:U40"/>
    <mergeCell ref="AT40:AU40"/>
    <mergeCell ref="AR40:AS40"/>
    <mergeCell ref="AJ40:AK40"/>
    <mergeCell ref="AL40:AM40"/>
    <mergeCell ref="AN40:AO40"/>
    <mergeCell ref="AP40:AQ40"/>
    <mergeCell ref="AZ42:BA42"/>
    <mergeCell ref="AL42:AM42"/>
    <mergeCell ref="AN42:AO42"/>
    <mergeCell ref="AP42:AQ42"/>
    <mergeCell ref="AT42:AU42"/>
    <mergeCell ref="AV42:AW42"/>
    <mergeCell ref="AX42:AY42"/>
    <mergeCell ref="AR42:AS42"/>
    <mergeCell ref="AH43:AI43"/>
    <mergeCell ref="V43:W43"/>
    <mergeCell ref="X43:Y43"/>
    <mergeCell ref="Z43:AA43"/>
    <mergeCell ref="AB43:AC43"/>
    <mergeCell ref="BF43:BG43"/>
    <mergeCell ref="AR43:AS43"/>
    <mergeCell ref="AT43:AU43"/>
    <mergeCell ref="AV43:AW43"/>
    <mergeCell ref="AX43:AY43"/>
    <mergeCell ref="AB44:AC44"/>
    <mergeCell ref="AZ43:BA43"/>
    <mergeCell ref="BB43:BC43"/>
    <mergeCell ref="BD43:BE43"/>
    <mergeCell ref="AJ43:AK43"/>
    <mergeCell ref="AL43:AM43"/>
    <mergeCell ref="AN43:AO43"/>
    <mergeCell ref="AP43:AQ43"/>
    <mergeCell ref="AD43:AE43"/>
    <mergeCell ref="AF43:AG43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B44:BC44"/>
    <mergeCell ref="BD44:BE44"/>
    <mergeCell ref="BF44:BG44"/>
    <mergeCell ref="V40:W40"/>
    <mergeCell ref="X40:Y40"/>
    <mergeCell ref="Z40:AA40"/>
    <mergeCell ref="AB40:AC40"/>
    <mergeCell ref="AD40:AE40"/>
    <mergeCell ref="AF40:AG40"/>
    <mergeCell ref="AH40:AI40"/>
    <mergeCell ref="AV40:AW40"/>
    <mergeCell ref="AX40:AY40"/>
    <mergeCell ref="AZ40:BA40"/>
    <mergeCell ref="BB40:BC40"/>
    <mergeCell ref="BD40:BE40"/>
    <mergeCell ref="BF40:BG40"/>
    <mergeCell ref="V47:W47"/>
    <mergeCell ref="X47:Y47"/>
    <mergeCell ref="Z47:AA47"/>
    <mergeCell ref="X44:Y44"/>
    <mergeCell ref="Z44:AA44"/>
    <mergeCell ref="AB47:AC47"/>
    <mergeCell ref="AD47:AE47"/>
    <mergeCell ref="AF47:AG47"/>
    <mergeCell ref="F47:R47"/>
    <mergeCell ref="F44:R44"/>
    <mergeCell ref="V44:W44"/>
    <mergeCell ref="F42:R42"/>
    <mergeCell ref="F43:R43"/>
    <mergeCell ref="F46:R46"/>
    <mergeCell ref="V46:W46"/>
    <mergeCell ref="S46:U46"/>
    <mergeCell ref="S47:U47"/>
    <mergeCell ref="S43:U43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BF47:BG47"/>
    <mergeCell ref="V48:W48"/>
    <mergeCell ref="X48:Y48"/>
    <mergeCell ref="Z48:AA48"/>
    <mergeCell ref="AD48:AE48"/>
    <mergeCell ref="AF48:AG48"/>
    <mergeCell ref="AH48:AI48"/>
    <mergeCell ref="AJ48:AK48"/>
    <mergeCell ref="AL48:AM48"/>
    <mergeCell ref="F50:U50"/>
    <mergeCell ref="F49:R49"/>
    <mergeCell ref="F48:R48"/>
    <mergeCell ref="V49:W49"/>
    <mergeCell ref="S49:U49"/>
    <mergeCell ref="S48:U48"/>
    <mergeCell ref="V50:W50"/>
    <mergeCell ref="AB48:AC48"/>
    <mergeCell ref="AP48:AQ48"/>
    <mergeCell ref="AR48:AS48"/>
    <mergeCell ref="AT48:AU48"/>
    <mergeCell ref="AN48:AO48"/>
    <mergeCell ref="AV48:AW48"/>
    <mergeCell ref="AX48:AY48"/>
    <mergeCell ref="AZ48:BA48"/>
    <mergeCell ref="BB48:BC48"/>
    <mergeCell ref="BD48:BE48"/>
    <mergeCell ref="BF48:BG48"/>
    <mergeCell ref="F72:U72"/>
    <mergeCell ref="F52:R52"/>
    <mergeCell ref="F55:R55"/>
    <mergeCell ref="F56:R56"/>
    <mergeCell ref="F57:R57"/>
    <mergeCell ref="F58:R58"/>
    <mergeCell ref="F59:R59"/>
    <mergeCell ref="F61:R61"/>
    <mergeCell ref="F62:R62"/>
    <mergeCell ref="F63:R63"/>
    <mergeCell ref="AB49:AC49"/>
    <mergeCell ref="AD49:AE49"/>
    <mergeCell ref="V59:W59"/>
    <mergeCell ref="X59:Y59"/>
    <mergeCell ref="Z59:AA59"/>
    <mergeCell ref="AB59:AC59"/>
    <mergeCell ref="AD59:AE59"/>
    <mergeCell ref="F60:R60"/>
    <mergeCell ref="AF49:AG49"/>
    <mergeCell ref="V58:W58"/>
    <mergeCell ref="X58:Y58"/>
    <mergeCell ref="Z58:AA58"/>
    <mergeCell ref="AB58:AC58"/>
    <mergeCell ref="AD58:AE58"/>
    <mergeCell ref="AF58:AG58"/>
    <mergeCell ref="X49:Y49"/>
    <mergeCell ref="Z49:AA49"/>
    <mergeCell ref="Z54:AA54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BD50:BE50"/>
    <mergeCell ref="BF50:BG50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D52:BE52"/>
    <mergeCell ref="BF52:BG52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B55:BC55"/>
    <mergeCell ref="BD55:BE55"/>
    <mergeCell ref="BF55:BG55"/>
    <mergeCell ref="V56:W56"/>
    <mergeCell ref="X56:Y56"/>
    <mergeCell ref="Z56:AA56"/>
    <mergeCell ref="AB56:AC56"/>
    <mergeCell ref="AD56:AE56"/>
    <mergeCell ref="AF56:AG56"/>
    <mergeCell ref="AH56:AI56"/>
    <mergeCell ref="AL56:AM56"/>
    <mergeCell ref="AN56:AO56"/>
    <mergeCell ref="AP56:AQ56"/>
    <mergeCell ref="AR56:AS56"/>
    <mergeCell ref="AT56:AU56"/>
    <mergeCell ref="AV56:AW56"/>
    <mergeCell ref="AX56:AY56"/>
    <mergeCell ref="AZ56:BA56"/>
    <mergeCell ref="BB56:BC56"/>
    <mergeCell ref="BD56:BE56"/>
    <mergeCell ref="BF56:BG56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BF57:BG57"/>
    <mergeCell ref="AH58:AI58"/>
    <mergeCell ref="AL58:AM58"/>
    <mergeCell ref="AN58:AO58"/>
    <mergeCell ref="AP58:AQ58"/>
    <mergeCell ref="AJ58:AK58"/>
    <mergeCell ref="AR58:AS58"/>
    <mergeCell ref="AT58:AU58"/>
    <mergeCell ref="AV58:AW58"/>
    <mergeCell ref="AX58:AY58"/>
    <mergeCell ref="AZ58:BA58"/>
    <mergeCell ref="BB58:BC58"/>
    <mergeCell ref="BD58:BE58"/>
    <mergeCell ref="BF58:BG58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BD59:BE59"/>
    <mergeCell ref="BF59:BG59"/>
    <mergeCell ref="AD60:AE60"/>
    <mergeCell ref="AF60:AG60"/>
    <mergeCell ref="AJ60:AK60"/>
    <mergeCell ref="AL60:AM60"/>
    <mergeCell ref="AN60:AO60"/>
    <mergeCell ref="AP60:AQ60"/>
    <mergeCell ref="AR60:AS60"/>
    <mergeCell ref="AH60:AI60"/>
    <mergeCell ref="V60:W60"/>
    <mergeCell ref="X60:Y60"/>
    <mergeCell ref="Z60:AA60"/>
    <mergeCell ref="AB60:AC60"/>
    <mergeCell ref="AT60:AU60"/>
    <mergeCell ref="AV60:AW60"/>
    <mergeCell ref="AX60:AY60"/>
    <mergeCell ref="AZ60:BA60"/>
    <mergeCell ref="BB60:BC60"/>
    <mergeCell ref="BD60:BE60"/>
    <mergeCell ref="BF60:BG60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BF61:BG61"/>
    <mergeCell ref="AH62:AI62"/>
    <mergeCell ref="AJ62:AK62"/>
    <mergeCell ref="V62:W62"/>
    <mergeCell ref="X62:Y62"/>
    <mergeCell ref="Z62:AA62"/>
    <mergeCell ref="AB62:AC62"/>
    <mergeCell ref="AD63:AE63"/>
    <mergeCell ref="AF63:AG63"/>
    <mergeCell ref="AH63:AI63"/>
    <mergeCell ref="AT62:AU62"/>
    <mergeCell ref="AL62:AM62"/>
    <mergeCell ref="AN62:AO62"/>
    <mergeCell ref="AP62:AQ62"/>
    <mergeCell ref="AR62:AS62"/>
    <mergeCell ref="AD62:AE62"/>
    <mergeCell ref="AF62:AG62"/>
    <mergeCell ref="V63:W63"/>
    <mergeCell ref="X63:Y63"/>
    <mergeCell ref="Z63:AA63"/>
    <mergeCell ref="AB63:AC63"/>
    <mergeCell ref="AJ63:AK63"/>
    <mergeCell ref="BB62:BC62"/>
    <mergeCell ref="BD62:BE62"/>
    <mergeCell ref="BF62:BG62"/>
    <mergeCell ref="AV62:AW62"/>
    <mergeCell ref="AX62:AY62"/>
    <mergeCell ref="AZ62:BA62"/>
    <mergeCell ref="BF63:BG63"/>
    <mergeCell ref="AR63:AS63"/>
    <mergeCell ref="AT63:AU63"/>
    <mergeCell ref="BD63:BE63"/>
    <mergeCell ref="AL63:AM63"/>
    <mergeCell ref="AN63:AO63"/>
    <mergeCell ref="AP63:AQ63"/>
    <mergeCell ref="AV63:AW63"/>
    <mergeCell ref="AX63:AY63"/>
    <mergeCell ref="AZ63:BA63"/>
    <mergeCell ref="BB63:BC63"/>
    <mergeCell ref="AN68:AO68"/>
    <mergeCell ref="AP68:AQ68"/>
    <mergeCell ref="F68:R68"/>
    <mergeCell ref="AH68:AI68"/>
    <mergeCell ref="AJ68:AK68"/>
    <mergeCell ref="AL68:AM68"/>
    <mergeCell ref="V68:W68"/>
    <mergeCell ref="X68:Y68"/>
    <mergeCell ref="Z68:AA68"/>
    <mergeCell ref="AB68:AC68"/>
    <mergeCell ref="BF68:BG68"/>
    <mergeCell ref="AR68:AS68"/>
    <mergeCell ref="AT68:AU68"/>
    <mergeCell ref="AV68:AW68"/>
    <mergeCell ref="AX68:AY68"/>
    <mergeCell ref="BB68:BC68"/>
    <mergeCell ref="BD68:BE68"/>
    <mergeCell ref="Z69:AA69"/>
    <mergeCell ref="AB69:AC69"/>
    <mergeCell ref="AZ68:BA68"/>
    <mergeCell ref="AR69:AS69"/>
    <mergeCell ref="AT69:AU69"/>
    <mergeCell ref="AV69:AW69"/>
    <mergeCell ref="AX69:AY69"/>
    <mergeCell ref="AZ69:BA69"/>
    <mergeCell ref="AD68:AE68"/>
    <mergeCell ref="AF68:AG68"/>
    <mergeCell ref="F69:R69"/>
    <mergeCell ref="AL69:AM69"/>
    <mergeCell ref="AN69:AO69"/>
    <mergeCell ref="AP69:AQ69"/>
    <mergeCell ref="AD69:AE69"/>
    <mergeCell ref="AF69:AG69"/>
    <mergeCell ref="AH69:AI69"/>
    <mergeCell ref="AJ69:AK69"/>
    <mergeCell ref="V69:W69"/>
    <mergeCell ref="X69:Y69"/>
    <mergeCell ref="BB69:BC69"/>
    <mergeCell ref="BD69:BE69"/>
    <mergeCell ref="BF69:BG69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F75:R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BF75:BG75"/>
    <mergeCell ref="V76:W76"/>
    <mergeCell ref="X76:Y76"/>
    <mergeCell ref="Z76:AA76"/>
    <mergeCell ref="AB76:AC76"/>
    <mergeCell ref="AD76:AE76"/>
    <mergeCell ref="AF76:AG76"/>
    <mergeCell ref="AN76:AO76"/>
    <mergeCell ref="AP76:AQ76"/>
    <mergeCell ref="AR76:AS76"/>
    <mergeCell ref="F76:R76"/>
    <mergeCell ref="AH76:AI76"/>
    <mergeCell ref="AJ76:AK76"/>
    <mergeCell ref="AL76:AM76"/>
    <mergeCell ref="AT76:AU76"/>
    <mergeCell ref="AV76:AW76"/>
    <mergeCell ref="AX76:AY76"/>
    <mergeCell ref="AZ76:BA76"/>
    <mergeCell ref="BB76:BC76"/>
    <mergeCell ref="BD76:BE76"/>
    <mergeCell ref="BF76:BG76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F78:R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BD78:BE78"/>
    <mergeCell ref="BF78:BG78"/>
    <mergeCell ref="V79:W79"/>
    <mergeCell ref="X79:Y79"/>
    <mergeCell ref="Z79:AA79"/>
    <mergeCell ref="AB79:AC79"/>
    <mergeCell ref="AD79:AE79"/>
    <mergeCell ref="AF79:AG79"/>
    <mergeCell ref="AN79:AO79"/>
    <mergeCell ref="AP79:AQ79"/>
    <mergeCell ref="AR79:AS79"/>
    <mergeCell ref="F79:R79"/>
    <mergeCell ref="AH79:AI79"/>
    <mergeCell ref="AJ79:AK79"/>
    <mergeCell ref="AL79:AM79"/>
    <mergeCell ref="S79:U79"/>
    <mergeCell ref="AT79:AU79"/>
    <mergeCell ref="AV79:AW79"/>
    <mergeCell ref="AX79:AY79"/>
    <mergeCell ref="AZ79:BA79"/>
    <mergeCell ref="BB79:BC79"/>
    <mergeCell ref="BD79:BE79"/>
    <mergeCell ref="BF79:BG79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F80:R80"/>
    <mergeCell ref="AL80:AM80"/>
    <mergeCell ref="AN80:AO80"/>
    <mergeCell ref="S80:U80"/>
    <mergeCell ref="AP80:AQ80"/>
    <mergeCell ref="AR80:AS80"/>
    <mergeCell ref="AT80:AU80"/>
    <mergeCell ref="AV80:AW80"/>
    <mergeCell ref="AX80:AY80"/>
    <mergeCell ref="AZ80:BA80"/>
    <mergeCell ref="BB80:BC80"/>
    <mergeCell ref="BD80:BE80"/>
    <mergeCell ref="BF80:BG80"/>
    <mergeCell ref="F84:R84"/>
    <mergeCell ref="AL84:AM84"/>
    <mergeCell ref="S84:U84"/>
    <mergeCell ref="V84:W84"/>
    <mergeCell ref="X84:Y84"/>
    <mergeCell ref="Z84:AA84"/>
    <mergeCell ref="AB84:AC84"/>
    <mergeCell ref="AD84:AE84"/>
    <mergeCell ref="AF84:AG84"/>
    <mergeCell ref="S85:U85"/>
    <mergeCell ref="V85:W85"/>
    <mergeCell ref="F86:R86"/>
    <mergeCell ref="S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R86:AS86"/>
    <mergeCell ref="AT86:AU86"/>
    <mergeCell ref="AV86:AW86"/>
    <mergeCell ref="AX86:AY86"/>
    <mergeCell ref="AZ86:BA86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AX87:AY87"/>
    <mergeCell ref="AZ87:BA87"/>
    <mergeCell ref="BB87:BC87"/>
    <mergeCell ref="BD87:BE87"/>
    <mergeCell ref="BF87:BG87"/>
    <mergeCell ref="AH84:AI84"/>
    <mergeCell ref="AJ84:AK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BF84:BG84"/>
    <mergeCell ref="X83:Y83"/>
    <mergeCell ref="Z83:AA83"/>
    <mergeCell ref="AB83:AC83"/>
    <mergeCell ref="AD83:AE83"/>
    <mergeCell ref="AF83:AG83"/>
    <mergeCell ref="AH83:AI83"/>
    <mergeCell ref="AJ83:AK83"/>
    <mergeCell ref="V70:W70"/>
    <mergeCell ref="X70:Y70"/>
    <mergeCell ref="Z70:AA70"/>
    <mergeCell ref="X71:Y71"/>
    <mergeCell ref="Z71:AA71"/>
    <mergeCell ref="AB70:AC70"/>
    <mergeCell ref="AD70:AE70"/>
    <mergeCell ref="F103:U103"/>
    <mergeCell ref="F71:R71"/>
    <mergeCell ref="F70:R70"/>
    <mergeCell ref="V71:W71"/>
    <mergeCell ref="S71:U71"/>
    <mergeCell ref="V72:W72"/>
    <mergeCell ref="F77:R77"/>
    <mergeCell ref="S77:U77"/>
    <mergeCell ref="V77:W77"/>
    <mergeCell ref="F85:R85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BD70:BE70"/>
    <mergeCell ref="BF70:BG70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T89:AU89"/>
    <mergeCell ref="AV89:AW89"/>
    <mergeCell ref="AX89:AY89"/>
    <mergeCell ref="AZ89:BA89"/>
    <mergeCell ref="BB89:BC89"/>
    <mergeCell ref="BD89:BE89"/>
    <mergeCell ref="BF89:BG89"/>
    <mergeCell ref="V103:W103"/>
    <mergeCell ref="Z103:AA103"/>
    <mergeCell ref="AB103:AC103"/>
    <mergeCell ref="AD103:AE103"/>
    <mergeCell ref="X103:Y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F103:BG103"/>
    <mergeCell ref="BF104:BG104"/>
    <mergeCell ref="BD105:BE105"/>
    <mergeCell ref="AX104:AY104"/>
    <mergeCell ref="AZ104:BA104"/>
    <mergeCell ref="BB104:BC104"/>
    <mergeCell ref="BF105:BG105"/>
    <mergeCell ref="AX105:AY105"/>
    <mergeCell ref="AZ105:BA105"/>
    <mergeCell ref="BB105:BC105"/>
    <mergeCell ref="BD104:BE104"/>
    <mergeCell ref="AJ104:AQ104"/>
    <mergeCell ref="AR104:AS104"/>
    <mergeCell ref="AT104:AU104"/>
    <mergeCell ref="AV104:AW104"/>
    <mergeCell ref="AR105:AS105"/>
    <mergeCell ref="AT105:AU105"/>
    <mergeCell ref="AV105:AW105"/>
    <mergeCell ref="AJ105:AL105"/>
    <mergeCell ref="AM105:AQ105"/>
    <mergeCell ref="AJ106:AQ106"/>
    <mergeCell ref="AR106:AS106"/>
    <mergeCell ref="AT106:AU106"/>
    <mergeCell ref="AV106:AW106"/>
    <mergeCell ref="AX106:AY106"/>
    <mergeCell ref="AZ106:BA106"/>
    <mergeCell ref="BB106:BC106"/>
    <mergeCell ref="BD106:BE106"/>
    <mergeCell ref="BF106:BG106"/>
    <mergeCell ref="W121:AA121"/>
    <mergeCell ref="W124:AA124"/>
    <mergeCell ref="AX107:AY107"/>
    <mergeCell ref="AZ107:BA107"/>
    <mergeCell ref="AJ107:AQ107"/>
    <mergeCell ref="AR107:AS107"/>
    <mergeCell ref="AT107:AU107"/>
    <mergeCell ref="AV107:AW107"/>
    <mergeCell ref="X112:AF112"/>
    <mergeCell ref="BF107:BG107"/>
    <mergeCell ref="W118:AA118"/>
    <mergeCell ref="BB107:BC107"/>
    <mergeCell ref="BD107:BE107"/>
    <mergeCell ref="W109:AP109"/>
    <mergeCell ref="AT109:BK109"/>
    <mergeCell ref="AL112:AN112"/>
    <mergeCell ref="BF112:BK112"/>
    <mergeCell ref="BF113:BK113"/>
    <mergeCell ref="AU110:BE110"/>
    <mergeCell ref="X113:AF113"/>
    <mergeCell ref="AP119:BK119"/>
    <mergeCell ref="AO112:AQ112"/>
    <mergeCell ref="AO113:AQ113"/>
    <mergeCell ref="AU112:BE112"/>
    <mergeCell ref="X115:Y115"/>
    <mergeCell ref="X116:Y116"/>
    <mergeCell ref="Z115:BG115"/>
    <mergeCell ref="Z116:BG116"/>
    <mergeCell ref="X77:Y77"/>
    <mergeCell ref="Z77:AA77"/>
    <mergeCell ref="AB77:AC77"/>
    <mergeCell ref="AD77:AE77"/>
    <mergeCell ref="AH77:AI77"/>
    <mergeCell ref="AF77:AG77"/>
    <mergeCell ref="AJ77:AK77"/>
    <mergeCell ref="AL77:AM77"/>
    <mergeCell ref="AT77:AU77"/>
    <mergeCell ref="AN77:AO77"/>
    <mergeCell ref="AP77:AQ77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V85:AW85"/>
    <mergeCell ref="AX85:AY85"/>
    <mergeCell ref="AZ85:BA85"/>
    <mergeCell ref="AN85:AO85"/>
    <mergeCell ref="AP85:AQ85"/>
    <mergeCell ref="AR85:AS85"/>
    <mergeCell ref="AT85:AU85"/>
    <mergeCell ref="AL36:AM36"/>
    <mergeCell ref="AN36:AO36"/>
    <mergeCell ref="AP36:AQ36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F37:R37"/>
    <mergeCell ref="S37:U37"/>
    <mergeCell ref="V37:W37"/>
    <mergeCell ref="X37:Y37"/>
    <mergeCell ref="Z37:AA37"/>
    <mergeCell ref="AB37:AC37"/>
    <mergeCell ref="AD37:AE37"/>
    <mergeCell ref="AH37:AI37"/>
    <mergeCell ref="AJ37:AK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F38:R38"/>
    <mergeCell ref="S38:U38"/>
    <mergeCell ref="V38:W38"/>
    <mergeCell ref="X38:Y38"/>
    <mergeCell ref="Z38:AA38"/>
    <mergeCell ref="AB38:AC38"/>
    <mergeCell ref="AD38:AE38"/>
    <mergeCell ref="AF38:AG38"/>
    <mergeCell ref="AH38:AI38"/>
    <mergeCell ref="BD38:BE38"/>
    <mergeCell ref="AJ38:AK38"/>
    <mergeCell ref="AL38:AM38"/>
    <mergeCell ref="AN38:AO38"/>
    <mergeCell ref="AP38:AQ38"/>
    <mergeCell ref="BE121:BI121"/>
    <mergeCell ref="BE124:BI124"/>
    <mergeCell ref="AI5:AV5"/>
    <mergeCell ref="AR38:AS38"/>
    <mergeCell ref="AT38:AU38"/>
    <mergeCell ref="AV38:AW38"/>
    <mergeCell ref="BF38:BG38"/>
    <mergeCell ref="AX38:AY38"/>
    <mergeCell ref="AZ38:BA38"/>
    <mergeCell ref="BB38:BC38"/>
  </mergeCells>
  <printOptions/>
  <pageMargins left="1.6929133858267718" right="0" top="0.3937007874015748" bottom="0" header="0" footer="0"/>
  <pageSetup fitToHeight="2" fitToWidth="2" horizontalDpi="600" verticalDpi="600" orientation="landscape" paperSize="9" scale="40" r:id="rId2"/>
  <rowBreaks count="1" manualBreakCount="1">
    <brk id="57" max="6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User</cp:lastModifiedBy>
  <cp:lastPrinted>2008-02-27T10:01:44Z</cp:lastPrinted>
  <dcterms:created xsi:type="dcterms:W3CDTF">2002-01-25T08:51:42Z</dcterms:created>
  <dcterms:modified xsi:type="dcterms:W3CDTF">2008-02-29T10:20:37Z</dcterms:modified>
  <cp:category/>
  <cp:version/>
  <cp:contentType/>
  <cp:contentStatus/>
</cp:coreProperties>
</file>